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bduncan_otf_ca/Documents/Documents/"/>
    </mc:Choice>
  </mc:AlternateContent>
  <xr:revisionPtr revIDLastSave="10" documentId="8_{5AEB463E-266A-4764-B5FB-5F18A9809CE0}" xr6:coauthVersionLast="47" xr6:coauthVersionMax="47" xr10:uidLastSave="{9F00D5FD-C69F-4409-9CA4-113F6F2CB499}"/>
  <bookViews>
    <workbookView xWindow="-110" yWindow="-110" windowWidth="19420" windowHeight="10420" xr2:uid="{00000000-000D-0000-FFFF-FFFF00000000}"/>
  </bookViews>
  <sheets>
    <sheet name="Q1 Apr-Jun 2023" sheetId="5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54" l="1"/>
  <c r="O25" i="54"/>
  <c r="O24" i="54"/>
  <c r="R24" i="54" s="1"/>
  <c r="O23" i="54"/>
  <c r="R23" i="54" s="1"/>
  <c r="O22" i="54"/>
  <c r="R22" i="54" s="1"/>
  <c r="R21" i="54"/>
  <c r="O21" i="54"/>
  <c r="O20" i="54"/>
  <c r="R20" i="54" s="1"/>
  <c r="R19" i="54"/>
  <c r="O19" i="54"/>
  <c r="O18" i="54"/>
  <c r="R18" i="54" s="1"/>
  <c r="O17" i="54"/>
  <c r="R17" i="54" s="1"/>
  <c r="M16" i="54"/>
  <c r="O16" i="54" s="1"/>
  <c r="R16" i="54" s="1"/>
  <c r="O15" i="54"/>
  <c r="R15" i="54" s="1"/>
  <c r="R14" i="54"/>
  <c r="O14" i="54"/>
  <c r="M13" i="54"/>
  <c r="O13" i="54" s="1"/>
  <c r="R13" i="54" s="1"/>
  <c r="L12" i="54"/>
  <c r="O12" i="54" s="1"/>
  <c r="R12" i="54" s="1"/>
  <c r="L11" i="54"/>
  <c r="O11" i="54" s="1"/>
  <c r="R11" i="54" s="1"/>
  <c r="O10" i="54"/>
  <c r="R10" i="54" s="1"/>
  <c r="L10" i="54"/>
  <c r="K10" i="54"/>
  <c r="L9" i="54"/>
  <c r="K9" i="54"/>
  <c r="O9" i="54" s="1"/>
  <c r="R9" i="54" s="1"/>
  <c r="L8" i="54"/>
  <c r="O8" i="54" s="1"/>
  <c r="R8" i="54" s="1"/>
  <c r="L7" i="54"/>
  <c r="O7" i="54" s="1"/>
  <c r="R7" i="54" s="1"/>
  <c r="L6" i="54"/>
  <c r="O6" i="54" s="1"/>
  <c r="R6" i="54" s="1"/>
  <c r="O5" i="54"/>
  <c r="R5" i="54" s="1"/>
  <c r="L4" i="54"/>
  <c r="O4" i="54" s="1"/>
  <c r="R4" i="54" s="1"/>
  <c r="L3" i="54"/>
  <c r="O3" i="54" s="1"/>
  <c r="R3" i="54" s="1"/>
  <c r="O2" i="54"/>
  <c r="R2" i="54" s="1"/>
  <c r="M2" i="54"/>
  <c r="K2" i="54"/>
  <c r="J2" i="54"/>
</calcChain>
</file>

<file path=xl/sharedStrings.xml><?xml version="1.0" encoding="utf-8"?>
<sst xmlns="http://schemas.openxmlformats.org/spreadsheetml/2006/main" count="192" uniqueCount="72">
  <si>
    <t xml:space="preserve">Destination </t>
  </si>
  <si>
    <t>TOTAL</t>
  </si>
  <si>
    <t>Toronto</t>
  </si>
  <si>
    <t>Matthew Bondy</t>
  </si>
  <si>
    <t>Peter Forsberg</t>
  </si>
  <si>
    <t> </t>
  </si>
  <si>
    <t>Nom</t>
  </si>
  <si>
    <t>Poste</t>
  </si>
  <si>
    <t>But</t>
  </si>
  <si>
    <t>But (détails)</t>
  </si>
  <si>
    <t>Date de début</t>
  </si>
  <si>
    <t>Date de fin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</si>
  <si>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</si>
  <si>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</si>
  <si>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</si>
  <si>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</si>
  <si>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</si>
  <si>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</si>
  <si>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</si>
  <si>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TOTAL PARTIEL</t>
  </si>
  <si>
    <t>Accueil</t>
  </si>
  <si>
    <t>Autres dépenses</t>
  </si>
  <si>
    <t>Katharine Bambrick</t>
  </si>
  <si>
    <t>Ina Gutium-Vasiliev</t>
  </si>
  <si>
    <t xml:space="preserve">Rod Jackson </t>
  </si>
  <si>
    <t>MosheRonen</t>
  </si>
  <si>
    <t>Mary Henein-Thorn</t>
  </si>
  <si>
    <t>Sherri Haigh</t>
  </si>
  <si>
    <t>Donald MacKay</t>
  </si>
  <si>
    <t>Andrew Blenkarn</t>
  </si>
  <si>
    <t>William Walker</t>
  </si>
  <si>
    <t>Beth Puddicombe</t>
  </si>
  <si>
    <t>Blair Dimock</t>
  </si>
  <si>
    <t>Marzena Gersho</t>
  </si>
  <si>
    <t>Alberta Cefis</t>
  </si>
  <si>
    <t>Manjit Khaira</t>
  </si>
  <si>
    <t>Stephen Staley</t>
  </si>
  <si>
    <t>Marta Leardi Anderson</t>
  </si>
  <si>
    <t>Patricia Arney</t>
  </si>
  <si>
    <t>Elaine Sheppard</t>
  </si>
  <si>
    <t>Chef de la direction</t>
  </si>
  <si>
    <t>Membre du conseil d'administration</t>
  </si>
  <si>
    <t>Directrice, Communications</t>
  </si>
  <si>
    <t>Réunion du conseil d'administration</t>
  </si>
  <si>
    <t>03 mai 2023</t>
  </si>
  <si>
    <t>14 juin 2023</t>
  </si>
  <si>
    <t>15 juin 2023</t>
  </si>
  <si>
    <t xml:space="preserve">Alberta </t>
  </si>
  <si>
    <t>Klilworthy</t>
  </si>
  <si>
    <t>Collingwood</t>
  </si>
  <si>
    <t>Peterborough</t>
  </si>
  <si>
    <t>Orono</t>
  </si>
  <si>
    <t>Brighton</t>
  </si>
  <si>
    <t>Réunion du conseil d'administration du 14 au 15 juin</t>
  </si>
  <si>
    <t>Rencontre d'affaires</t>
  </si>
  <si>
    <t>Déplacement pour assiter à un événement de reconnaissance de subvention</t>
  </si>
  <si>
    <t>Événement de reconnaissance de subvention</t>
  </si>
  <si>
    <t>31 mai 2023</t>
  </si>
  <si>
    <t>07 juin 2023</t>
  </si>
  <si>
    <t>09 juin 2023</t>
  </si>
  <si>
    <t>28 avril 2023</t>
  </si>
  <si>
    <t>20 juin 2023</t>
  </si>
  <si>
    <t>26 juin 2023</t>
  </si>
  <si>
    <t>Vice-présidente, Opérations</t>
  </si>
  <si>
    <t>Vice-présidente, Investissements communautaires</t>
  </si>
  <si>
    <t>Vice-président, Partenariats et Mesures</t>
  </si>
  <si>
    <t>Membre de l'Équipe d'évaluation des demandes de subvention</t>
  </si>
  <si>
    <t>Conférence des FPC</t>
  </si>
  <si>
    <t>Déplacement pour assister à la retraite des Fondations philanthropiques Canada</t>
  </si>
  <si>
    <t>Réunion du conseil d'administration du 15 juin</t>
  </si>
  <si>
    <t>Déplacement pour assister à la réunion du conseil d'administration des Fondations philanthropiques Canada</t>
  </si>
  <si>
    <t>1er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</si>
</sst>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[$-409]d\-mmm\-yy;@"/>
  </numFmts>
  <fonts count="5" x14ac:knownFonts="1"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16F9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4" fillId="2" borderId="2" xfId="0" applyFont="1" applyFill="1" applyBorder="1" applyAlignment="1">
      <alignment vertical="top"/>
    </xf>
    <xf numFmtId="165" fontId="4" fillId="2" borderId="2" xfId="0" applyNumberFormat="1" applyFont="1" applyFill="1" applyBorder="1" applyAlignment="1">
      <alignment vertical="top"/>
    </xf>
    <xf numFmtId="164" fontId="4" fillId="2" borderId="2" xfId="1" applyFont="1" applyFill="1" applyBorder="1" applyAlignment="1">
      <alignment vertical="top"/>
    </xf>
    <xf numFmtId="0" fontId="1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2" fontId="1" fillId="0" borderId="2" xfId="0" applyNumberFormat="1" applyFont="1" applyBorder="1"/>
    <xf numFmtId="2" fontId="0" fillId="0" borderId="2" xfId="0" applyNumberFormat="1" applyBorder="1"/>
    <xf numFmtId="15" fontId="1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7398"/>
      <color rgb="FF398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1FD5-34AC-413A-923D-706A19BF1B18}">
  <dimension ref="A1:R25"/>
  <sheetViews>
    <sheetView tabSelected="1" zoomScale="85" zoomScaleNormal="85" workbookViewId="0">
      <selection activeCell="I16" sqref="I16"/>
    </sheetView>
  </sheetViews>
  <sheetFormatPr defaultRowHeight="14" x14ac:dyDescent="0.3"/>
  <cols>
    <col min="1" max="1" width="17.58203125" bestFit="1" customWidth="1"/>
    <col min="2" max="2" width="51.83203125" customWidth="1"/>
    <col min="3" max="3" width="39.9140625" customWidth="1"/>
    <col min="4" max="4" width="95.83203125" customWidth="1"/>
    <col min="5" max="6" width="11.58203125" bestFit="1" customWidth="1"/>
    <col min="7" max="7" width="12.4140625" bestFit="1" customWidth="1"/>
    <col min="8" max="8" width="10.08203125" customWidth="1"/>
    <col min="9" max="9" width="9.58203125" customWidth="1"/>
    <col min="10" max="10" width="8.6640625" bestFit="1" customWidth="1"/>
    <col min="11" max="11" width="13.4140625" customWidth="1"/>
    <col min="12" max="12" width="14.5" bestFit="1" customWidth="1"/>
    <col min="13" max="13" width="6" bestFit="1" customWidth="1"/>
    <col min="14" max="14" width="10.9140625" customWidth="1"/>
    <col min="15" max="15" width="11.5" customWidth="1"/>
    <col min="16" max="16" width="9.9140625" customWidth="1"/>
    <col min="17" max="17" width="9.58203125" customWidth="1"/>
    <col min="18" max="18" width="7" bestFit="1" customWidth="1"/>
  </cols>
  <sheetData>
    <row r="1" spans="1:18" x14ac:dyDescent="0.3">
      <c r="A1" s="4" t="s">
        <v>6</v>
      </c>
      <c r="B1" s="4" t="s">
        <v>7</v>
      </c>
      <c r="C1" s="4" t="s">
        <v>8</v>
      </c>
      <c r="D1" s="4" t="s">
        <v>9</v>
      </c>
      <c r="E1" s="5" t="s">
        <v>10</v>
      </c>
      <c r="F1" s="5" t="s">
        <v>11</v>
      </c>
      <c r="G1" s="4" t="s">
        <v>0</v>
      </c>
      <c r="H1" s="4" t="s">
        <v>12</v>
      </c>
      <c r="I1" s="4" t="s">
        <v>13</v>
      </c>
      <c r="J1" s="6" t="s">
        <v>14</v>
      </c>
      <c r="K1" s="6" t="s">
        <v>15</v>
      </c>
      <c r="L1" s="6" t="s">
        <v>16</v>
      </c>
      <c r="M1" s="4" t="s">
        <v>17</v>
      </c>
      <c r="N1" s="4" t="s">
        <v>18</v>
      </c>
      <c r="O1" s="4" t="s">
        <v>19</v>
      </c>
      <c r="P1" s="4" t="s">
        <v>20</v>
      </c>
      <c r="Q1" s="4" t="s">
        <v>21</v>
      </c>
      <c r="R1" s="4" t="s">
        <v>1</v>
      </c>
    </row>
    <row r="2" spans="1:18" x14ac:dyDescent="0.3">
      <c r="A2" s="1" t="s">
        <v>22</v>
      </c>
      <c r="B2" s="1" t="s">
        <v>40</v>
      </c>
      <c r="C2" s="9" t="s">
        <v>67</v>
      </c>
      <c r="D2" s="9" t="s">
        <v>68</v>
      </c>
      <c r="E2" s="1" t="s">
        <v>71</v>
      </c>
      <c r="F2" s="1" t="s">
        <v>44</v>
      </c>
      <c r="G2" s="1" t="s">
        <v>47</v>
      </c>
      <c r="H2" s="1" t="s">
        <v>5</v>
      </c>
      <c r="I2" s="1" t="s">
        <v>5</v>
      </c>
      <c r="J2" s="10">
        <f>409.93-42.93-1.75</f>
        <v>365.25</v>
      </c>
      <c r="K2" s="10">
        <f>66.37+72.04</f>
        <v>138.41000000000003</v>
      </c>
      <c r="L2" s="10"/>
      <c r="M2" s="10">
        <f>8.85+11.06+19.91</f>
        <v>39.82</v>
      </c>
      <c r="N2" s="10"/>
      <c r="O2" s="10">
        <f>SUM(H2:N2)</f>
        <v>543.48</v>
      </c>
      <c r="P2" s="10"/>
      <c r="Q2" s="10"/>
      <c r="R2" s="10">
        <f>SUM(O2:Q2)</f>
        <v>543.48</v>
      </c>
    </row>
    <row r="3" spans="1:18" x14ac:dyDescent="0.3">
      <c r="A3" s="1" t="s">
        <v>22</v>
      </c>
      <c r="B3" s="1" t="s">
        <v>40</v>
      </c>
      <c r="C3" s="9" t="s">
        <v>43</v>
      </c>
      <c r="D3" s="9" t="s">
        <v>53</v>
      </c>
      <c r="E3" s="1" t="s">
        <v>45</v>
      </c>
      <c r="F3" s="1" t="s">
        <v>46</v>
      </c>
      <c r="G3" s="1" t="s">
        <v>2</v>
      </c>
      <c r="H3" s="1" t="s">
        <v>5</v>
      </c>
      <c r="I3" s="1" t="s">
        <v>5</v>
      </c>
      <c r="J3" s="10"/>
      <c r="K3" s="10"/>
      <c r="L3" s="10">
        <f>240+14.4</f>
        <v>254.4</v>
      </c>
      <c r="M3" s="10">
        <v>39.82</v>
      </c>
      <c r="N3" s="10"/>
      <c r="O3" s="10">
        <f t="shared" ref="O3:O25" si="0">SUM(H3:N3)</f>
        <v>294.22000000000003</v>
      </c>
      <c r="P3" s="10"/>
      <c r="Q3" s="10"/>
      <c r="R3" s="10">
        <f t="shared" ref="R3:R25" si="1">SUM(O3:Q3)</f>
        <v>294.22000000000003</v>
      </c>
    </row>
    <row r="4" spans="1:18" x14ac:dyDescent="0.3">
      <c r="A4" s="3" t="s">
        <v>23</v>
      </c>
      <c r="B4" s="1" t="s">
        <v>63</v>
      </c>
      <c r="C4" s="9" t="s">
        <v>43</v>
      </c>
      <c r="D4" s="9" t="s">
        <v>53</v>
      </c>
      <c r="E4" s="1" t="s">
        <v>45</v>
      </c>
      <c r="F4" s="1" t="s">
        <v>46</v>
      </c>
      <c r="G4" s="1" t="s">
        <v>2</v>
      </c>
      <c r="H4" s="1" t="s">
        <v>5</v>
      </c>
      <c r="I4" s="1" t="s">
        <v>5</v>
      </c>
      <c r="J4" s="10"/>
      <c r="K4" s="10"/>
      <c r="L4" s="10">
        <f>240+14.4</f>
        <v>254.4</v>
      </c>
      <c r="M4" s="10">
        <v>39.82</v>
      </c>
      <c r="N4" s="10"/>
      <c r="O4" s="10">
        <f t="shared" si="0"/>
        <v>294.22000000000003</v>
      </c>
      <c r="P4" s="10"/>
      <c r="Q4" s="10"/>
      <c r="R4" s="10">
        <f t="shared" si="1"/>
        <v>294.22000000000003</v>
      </c>
    </row>
    <row r="5" spans="1:18" x14ac:dyDescent="0.3">
      <c r="A5" s="1" t="s">
        <v>24</v>
      </c>
      <c r="B5" s="2" t="s">
        <v>41</v>
      </c>
      <c r="C5" s="8" t="s">
        <v>43</v>
      </c>
      <c r="D5" s="8" t="s">
        <v>53</v>
      </c>
      <c r="E5" s="1" t="s">
        <v>45</v>
      </c>
      <c r="F5" s="1" t="s">
        <v>46</v>
      </c>
      <c r="G5" s="1" t="s">
        <v>2</v>
      </c>
      <c r="H5" s="1"/>
      <c r="I5" s="1"/>
      <c r="J5" s="10"/>
      <c r="K5" s="10"/>
      <c r="L5" s="10">
        <v>240</v>
      </c>
      <c r="M5" s="10">
        <v>39.82</v>
      </c>
      <c r="N5" s="10"/>
      <c r="O5" s="10">
        <f t="shared" si="0"/>
        <v>279.82</v>
      </c>
      <c r="P5" s="10"/>
      <c r="Q5" s="10"/>
      <c r="R5" s="10">
        <f t="shared" si="1"/>
        <v>279.82</v>
      </c>
    </row>
    <row r="6" spans="1:18" x14ac:dyDescent="0.3">
      <c r="A6" s="1" t="s">
        <v>4</v>
      </c>
      <c r="B6" s="2" t="s">
        <v>41</v>
      </c>
      <c r="C6" s="8" t="s">
        <v>43</v>
      </c>
      <c r="D6" s="8" t="s">
        <v>53</v>
      </c>
      <c r="E6" s="1" t="s">
        <v>45</v>
      </c>
      <c r="F6" s="1" t="s">
        <v>46</v>
      </c>
      <c r="G6" s="1" t="s">
        <v>2</v>
      </c>
      <c r="H6" s="1"/>
      <c r="I6" s="1"/>
      <c r="J6" s="10"/>
      <c r="K6" s="10">
        <v>162.6</v>
      </c>
      <c r="L6" s="10">
        <f t="shared" ref="L6:L12" si="2">240+14.4</f>
        <v>254.4</v>
      </c>
      <c r="M6" s="10">
        <v>39.82</v>
      </c>
      <c r="N6" s="10"/>
      <c r="O6" s="10">
        <f t="shared" si="0"/>
        <v>456.82</v>
      </c>
      <c r="P6" s="10"/>
      <c r="Q6" s="10"/>
      <c r="R6" s="10">
        <f t="shared" si="1"/>
        <v>456.82</v>
      </c>
    </row>
    <row r="7" spans="1:18" x14ac:dyDescent="0.3">
      <c r="A7" s="1" t="s">
        <v>25</v>
      </c>
      <c r="B7" s="2" t="s">
        <v>41</v>
      </c>
      <c r="C7" s="8" t="s">
        <v>43</v>
      </c>
      <c r="D7" s="8" t="s">
        <v>53</v>
      </c>
      <c r="E7" s="1" t="s">
        <v>45</v>
      </c>
      <c r="F7" s="1" t="s">
        <v>46</v>
      </c>
      <c r="G7" s="1" t="s">
        <v>2</v>
      </c>
      <c r="H7" s="1"/>
      <c r="I7" s="1"/>
      <c r="J7" s="10"/>
      <c r="K7" s="10"/>
      <c r="L7" s="10">
        <f t="shared" si="2"/>
        <v>254.4</v>
      </c>
      <c r="M7" s="10">
        <v>39.82</v>
      </c>
      <c r="N7" s="10"/>
      <c r="O7" s="10">
        <f t="shared" si="0"/>
        <v>294.22000000000003</v>
      </c>
      <c r="P7" s="10"/>
      <c r="Q7" s="10"/>
      <c r="R7" s="10">
        <f t="shared" si="1"/>
        <v>294.22000000000003</v>
      </c>
    </row>
    <row r="8" spans="1:18" x14ac:dyDescent="0.3">
      <c r="A8" s="1" t="s">
        <v>26</v>
      </c>
      <c r="B8" s="2" t="s">
        <v>41</v>
      </c>
      <c r="C8" s="8" t="s">
        <v>43</v>
      </c>
      <c r="D8" s="8" t="s">
        <v>53</v>
      </c>
      <c r="E8" s="1" t="s">
        <v>45</v>
      </c>
      <c r="F8" s="1" t="s">
        <v>46</v>
      </c>
      <c r="G8" s="1" t="s">
        <v>2</v>
      </c>
      <c r="H8" s="1"/>
      <c r="I8" s="1"/>
      <c r="J8" s="10"/>
      <c r="K8" s="10">
        <v>74</v>
      </c>
      <c r="L8" s="10">
        <f t="shared" si="2"/>
        <v>254.4</v>
      </c>
      <c r="M8" s="10">
        <v>39.82</v>
      </c>
      <c r="N8" s="10"/>
      <c r="O8" s="10">
        <f t="shared" si="0"/>
        <v>368.21999999999997</v>
      </c>
      <c r="P8" s="10"/>
      <c r="Q8" s="10"/>
      <c r="R8" s="10">
        <f t="shared" si="1"/>
        <v>368.21999999999997</v>
      </c>
    </row>
    <row r="9" spans="1:18" x14ac:dyDescent="0.3">
      <c r="A9" s="1" t="s">
        <v>27</v>
      </c>
      <c r="B9" s="2" t="s">
        <v>41</v>
      </c>
      <c r="C9" s="8" t="s">
        <v>43</v>
      </c>
      <c r="D9" s="8" t="s">
        <v>53</v>
      </c>
      <c r="E9" s="1" t="s">
        <v>45</v>
      </c>
      <c r="F9" s="1" t="s">
        <v>46</v>
      </c>
      <c r="G9" s="1" t="s">
        <v>2</v>
      </c>
      <c r="H9" s="1"/>
      <c r="I9" s="1"/>
      <c r="J9" s="10"/>
      <c r="K9" s="10">
        <f>21.44+38</f>
        <v>59.44</v>
      </c>
      <c r="L9" s="10">
        <f t="shared" si="2"/>
        <v>254.4</v>
      </c>
      <c r="M9" s="10">
        <v>39.82</v>
      </c>
      <c r="N9" s="10"/>
      <c r="O9" s="10">
        <f t="shared" si="0"/>
        <v>353.66</v>
      </c>
      <c r="P9" s="10"/>
      <c r="Q9" s="10"/>
      <c r="R9" s="10">
        <f t="shared" si="1"/>
        <v>353.66</v>
      </c>
    </row>
    <row r="10" spans="1:18" x14ac:dyDescent="0.3">
      <c r="A10" s="1" t="s">
        <v>3</v>
      </c>
      <c r="B10" s="2" t="s">
        <v>41</v>
      </c>
      <c r="C10" s="8" t="s">
        <v>43</v>
      </c>
      <c r="D10" s="8" t="s">
        <v>53</v>
      </c>
      <c r="E10" s="1" t="s">
        <v>45</v>
      </c>
      <c r="F10" s="1" t="s">
        <v>46</v>
      </c>
      <c r="G10" s="1" t="s">
        <v>2</v>
      </c>
      <c r="H10" s="1"/>
      <c r="I10" s="1"/>
      <c r="J10" s="10"/>
      <c r="K10" s="10">
        <f>86.4-45</f>
        <v>41.400000000000006</v>
      </c>
      <c r="L10" s="10">
        <f t="shared" si="2"/>
        <v>254.4</v>
      </c>
      <c r="M10" s="10">
        <v>39.82</v>
      </c>
      <c r="N10" s="10"/>
      <c r="O10" s="10">
        <f t="shared" si="0"/>
        <v>335.62</v>
      </c>
      <c r="P10" s="10"/>
      <c r="Q10" s="10"/>
      <c r="R10" s="10">
        <f t="shared" si="1"/>
        <v>335.62</v>
      </c>
    </row>
    <row r="11" spans="1:18" x14ac:dyDescent="0.3">
      <c r="A11" s="1" t="s">
        <v>28</v>
      </c>
      <c r="B11" s="2" t="s">
        <v>41</v>
      </c>
      <c r="C11" s="8" t="s">
        <v>43</v>
      </c>
      <c r="D11" s="8" t="s">
        <v>53</v>
      </c>
      <c r="E11" s="1" t="s">
        <v>45</v>
      </c>
      <c r="F11" s="1" t="s">
        <v>46</v>
      </c>
      <c r="G11" s="1" t="s">
        <v>2</v>
      </c>
      <c r="H11" s="3"/>
      <c r="I11" s="3"/>
      <c r="J11" s="10"/>
      <c r="K11" s="10">
        <v>160.80000000000001</v>
      </c>
      <c r="L11" s="10">
        <f t="shared" si="2"/>
        <v>254.4</v>
      </c>
      <c r="M11" s="10">
        <v>39.82</v>
      </c>
      <c r="N11" s="10"/>
      <c r="O11" s="10">
        <f t="shared" si="0"/>
        <v>455.02000000000004</v>
      </c>
      <c r="P11" s="10"/>
      <c r="Q11" s="10"/>
      <c r="R11" s="10">
        <f t="shared" si="1"/>
        <v>455.02000000000004</v>
      </c>
    </row>
    <row r="12" spans="1:18" x14ac:dyDescent="0.3">
      <c r="A12" s="1" t="s">
        <v>29</v>
      </c>
      <c r="B12" s="2" t="s">
        <v>41</v>
      </c>
      <c r="C12" s="8" t="s">
        <v>43</v>
      </c>
      <c r="D12" s="8" t="s">
        <v>53</v>
      </c>
      <c r="E12" s="1" t="s">
        <v>45</v>
      </c>
      <c r="F12" s="1" t="s">
        <v>46</v>
      </c>
      <c r="G12" s="1" t="s">
        <v>2</v>
      </c>
      <c r="H12" s="3"/>
      <c r="I12" s="3"/>
      <c r="J12" s="10"/>
      <c r="K12" s="10">
        <v>224</v>
      </c>
      <c r="L12" s="10">
        <f t="shared" si="2"/>
        <v>254.4</v>
      </c>
      <c r="M12" s="10">
        <v>39.82</v>
      </c>
      <c r="N12" s="10"/>
      <c r="O12" s="10">
        <f t="shared" si="0"/>
        <v>518.22</v>
      </c>
      <c r="P12" s="10"/>
      <c r="Q12" s="10"/>
      <c r="R12" s="10">
        <f t="shared" si="1"/>
        <v>518.22</v>
      </c>
    </row>
    <row r="13" spans="1:18" x14ac:dyDescent="0.3">
      <c r="A13" s="1" t="s">
        <v>30</v>
      </c>
      <c r="B13" s="2" t="s">
        <v>41</v>
      </c>
      <c r="C13" s="8" t="s">
        <v>43</v>
      </c>
      <c r="D13" s="8" t="s">
        <v>69</v>
      </c>
      <c r="E13" s="12" t="s">
        <v>46</v>
      </c>
      <c r="F13" s="12" t="s">
        <v>46</v>
      </c>
      <c r="G13" s="1" t="s">
        <v>2</v>
      </c>
      <c r="H13" s="3"/>
      <c r="I13" s="3"/>
      <c r="J13" s="10"/>
      <c r="K13" s="10">
        <v>134.08000000000001</v>
      </c>
      <c r="L13" s="10"/>
      <c r="M13" s="10">
        <f>8.85+11.06</f>
        <v>19.91</v>
      </c>
      <c r="N13" s="10"/>
      <c r="O13" s="10">
        <f t="shared" si="0"/>
        <v>153.99</v>
      </c>
      <c r="P13" s="10"/>
      <c r="Q13" s="10"/>
      <c r="R13" s="10">
        <f t="shared" si="1"/>
        <v>153.99</v>
      </c>
    </row>
    <row r="14" spans="1:18" x14ac:dyDescent="0.3">
      <c r="A14" s="1" t="s">
        <v>31</v>
      </c>
      <c r="B14" s="3" t="s">
        <v>64</v>
      </c>
      <c r="C14" s="8" t="s">
        <v>43</v>
      </c>
      <c r="D14" s="8" t="s">
        <v>53</v>
      </c>
      <c r="E14" s="1" t="s">
        <v>45</v>
      </c>
      <c r="F14" s="1" t="s">
        <v>46</v>
      </c>
      <c r="G14" s="1" t="s">
        <v>2</v>
      </c>
      <c r="H14" s="3"/>
      <c r="I14" s="3"/>
      <c r="J14" s="10"/>
      <c r="K14" s="10"/>
      <c r="L14" s="10"/>
      <c r="M14" s="10">
        <v>39.82</v>
      </c>
      <c r="N14" s="10"/>
      <c r="O14" s="10">
        <f t="shared" si="0"/>
        <v>39.82</v>
      </c>
      <c r="P14" s="10"/>
      <c r="Q14" s="10"/>
      <c r="R14" s="10">
        <f t="shared" si="1"/>
        <v>39.82</v>
      </c>
    </row>
    <row r="15" spans="1:18" x14ac:dyDescent="0.3">
      <c r="A15" s="1" t="s">
        <v>32</v>
      </c>
      <c r="B15" s="2" t="s">
        <v>65</v>
      </c>
      <c r="C15" s="8" t="s">
        <v>43</v>
      </c>
      <c r="D15" s="8" t="s">
        <v>53</v>
      </c>
      <c r="E15" s="1" t="s">
        <v>45</v>
      </c>
      <c r="F15" s="1" t="s">
        <v>46</v>
      </c>
      <c r="G15" s="1" t="s">
        <v>2</v>
      </c>
      <c r="H15" s="3"/>
      <c r="I15" s="3"/>
      <c r="J15" s="10"/>
      <c r="K15" s="10"/>
      <c r="L15" s="10"/>
      <c r="M15" s="10">
        <v>39.82</v>
      </c>
      <c r="N15" s="10"/>
      <c r="O15" s="10">
        <f t="shared" si="0"/>
        <v>39.82</v>
      </c>
      <c r="P15" s="10"/>
      <c r="Q15" s="10"/>
      <c r="R15" s="10">
        <f t="shared" si="1"/>
        <v>39.82</v>
      </c>
    </row>
    <row r="16" spans="1:18" x14ac:dyDescent="0.3">
      <c r="A16" s="1" t="s">
        <v>33</v>
      </c>
      <c r="B16" s="2" t="s">
        <v>42</v>
      </c>
      <c r="C16" s="8" t="s">
        <v>43</v>
      </c>
      <c r="D16" s="8" t="s">
        <v>53</v>
      </c>
      <c r="E16" s="1" t="s">
        <v>45</v>
      </c>
      <c r="F16" s="1" t="s">
        <v>46</v>
      </c>
      <c r="G16" s="1" t="s">
        <v>2</v>
      </c>
      <c r="H16" s="3"/>
      <c r="I16" s="3"/>
      <c r="J16" s="10"/>
      <c r="K16" s="10"/>
      <c r="L16" s="10"/>
      <c r="M16" s="10">
        <f>11.06+19.91</f>
        <v>30.97</v>
      </c>
      <c r="N16" s="10"/>
      <c r="O16" s="10">
        <f t="shared" si="0"/>
        <v>30.97</v>
      </c>
      <c r="P16" s="10"/>
      <c r="Q16" s="10"/>
      <c r="R16" s="10">
        <f t="shared" si="1"/>
        <v>30.97</v>
      </c>
    </row>
    <row r="17" spans="1:18" x14ac:dyDescent="0.3">
      <c r="A17" s="1" t="s">
        <v>34</v>
      </c>
      <c r="B17" s="2" t="s">
        <v>41</v>
      </c>
      <c r="C17" s="8" t="s">
        <v>43</v>
      </c>
      <c r="D17" s="8" t="s">
        <v>53</v>
      </c>
      <c r="E17" s="1" t="s">
        <v>45</v>
      </c>
      <c r="F17" s="1" t="s">
        <v>46</v>
      </c>
      <c r="G17" s="1" t="s">
        <v>2</v>
      </c>
      <c r="H17" s="3"/>
      <c r="I17" s="3"/>
      <c r="J17" s="10"/>
      <c r="K17" s="10">
        <v>49.6</v>
      </c>
      <c r="L17" s="10"/>
      <c r="M17" s="10">
        <v>39.82</v>
      </c>
      <c r="N17" s="10"/>
      <c r="O17" s="10">
        <f t="shared" si="0"/>
        <v>89.42</v>
      </c>
      <c r="P17" s="10"/>
      <c r="Q17" s="10"/>
      <c r="R17" s="10">
        <f t="shared" si="1"/>
        <v>89.42</v>
      </c>
    </row>
    <row r="18" spans="1:18" x14ac:dyDescent="0.3">
      <c r="A18" s="3" t="s">
        <v>35</v>
      </c>
      <c r="B18" s="2" t="s">
        <v>41</v>
      </c>
      <c r="C18" s="8" t="s">
        <v>43</v>
      </c>
      <c r="D18" s="8" t="s">
        <v>53</v>
      </c>
      <c r="E18" s="1" t="s">
        <v>45</v>
      </c>
      <c r="F18" s="1" t="s">
        <v>46</v>
      </c>
      <c r="G18" s="1" t="s">
        <v>2</v>
      </c>
      <c r="H18" s="3"/>
      <c r="I18" s="3"/>
      <c r="J18" s="10"/>
      <c r="K18" s="10"/>
      <c r="L18" s="10"/>
      <c r="M18" s="10">
        <v>39.82</v>
      </c>
      <c r="N18" s="10"/>
      <c r="O18" s="10">
        <f t="shared" si="0"/>
        <v>39.82</v>
      </c>
      <c r="P18" s="10"/>
      <c r="Q18" s="10"/>
      <c r="R18" s="10">
        <f t="shared" si="1"/>
        <v>39.82</v>
      </c>
    </row>
    <row r="19" spans="1:18" x14ac:dyDescent="0.3">
      <c r="A19" s="3" t="s">
        <v>36</v>
      </c>
      <c r="B19" s="2" t="s">
        <v>41</v>
      </c>
      <c r="C19" s="8" t="s">
        <v>43</v>
      </c>
      <c r="D19" s="8" t="s">
        <v>53</v>
      </c>
      <c r="E19" s="1" t="s">
        <v>45</v>
      </c>
      <c r="F19" s="1" t="s">
        <v>46</v>
      </c>
      <c r="G19" s="1" t="s">
        <v>2</v>
      </c>
      <c r="H19" s="3"/>
      <c r="I19" s="3"/>
      <c r="J19" s="10"/>
      <c r="K19" s="10"/>
      <c r="L19" s="10"/>
      <c r="M19" s="10">
        <v>39.82</v>
      </c>
      <c r="N19" s="10"/>
      <c r="O19" s="10">
        <f t="shared" si="0"/>
        <v>39.82</v>
      </c>
      <c r="P19" s="10"/>
      <c r="Q19" s="10"/>
      <c r="R19" s="10">
        <f t="shared" si="1"/>
        <v>39.82</v>
      </c>
    </row>
    <row r="20" spans="1:18" x14ac:dyDescent="0.3">
      <c r="A20" s="3" t="s">
        <v>37</v>
      </c>
      <c r="B20" s="2" t="s">
        <v>41</v>
      </c>
      <c r="C20" s="8" t="s">
        <v>43</v>
      </c>
      <c r="D20" s="8" t="s">
        <v>53</v>
      </c>
      <c r="E20" s="1" t="s">
        <v>45</v>
      </c>
      <c r="F20" s="1" t="s">
        <v>46</v>
      </c>
      <c r="G20" s="1" t="s">
        <v>2</v>
      </c>
      <c r="H20" s="3"/>
      <c r="I20" s="3"/>
      <c r="J20" s="10"/>
      <c r="K20" s="10"/>
      <c r="L20" s="10"/>
      <c r="M20" s="10">
        <v>39.82</v>
      </c>
      <c r="N20" s="10"/>
      <c r="O20" s="10">
        <f t="shared" si="0"/>
        <v>39.82</v>
      </c>
      <c r="P20" s="10"/>
      <c r="Q20" s="10"/>
      <c r="R20" s="10">
        <f t="shared" si="1"/>
        <v>39.82</v>
      </c>
    </row>
    <row r="21" spans="1:18" x14ac:dyDescent="0.3">
      <c r="A21" s="1" t="s">
        <v>38</v>
      </c>
      <c r="B21" s="3" t="s">
        <v>66</v>
      </c>
      <c r="C21" s="3" t="s">
        <v>56</v>
      </c>
      <c r="D21" s="3" t="s">
        <v>55</v>
      </c>
      <c r="E21" s="3" t="s">
        <v>57</v>
      </c>
      <c r="F21" s="3" t="s">
        <v>57</v>
      </c>
      <c r="G21" s="1" t="s">
        <v>48</v>
      </c>
      <c r="H21" s="3"/>
      <c r="I21" s="3"/>
      <c r="J21" s="10"/>
      <c r="K21" s="10">
        <v>40.799999999999997</v>
      </c>
      <c r="L21" s="10"/>
      <c r="M21" s="10"/>
      <c r="N21" s="10"/>
      <c r="O21" s="10">
        <f t="shared" si="0"/>
        <v>40.799999999999997</v>
      </c>
      <c r="P21" s="10"/>
      <c r="Q21" s="10"/>
      <c r="R21" s="10">
        <f t="shared" si="1"/>
        <v>40.799999999999997</v>
      </c>
    </row>
    <row r="22" spans="1:18" x14ac:dyDescent="0.3">
      <c r="A22" s="3" t="s">
        <v>23</v>
      </c>
      <c r="B22" s="3" t="s">
        <v>63</v>
      </c>
      <c r="C22" s="3" t="s">
        <v>54</v>
      </c>
      <c r="D22" s="3" t="s">
        <v>70</v>
      </c>
      <c r="E22" s="3" t="s">
        <v>58</v>
      </c>
      <c r="F22" s="3" t="s">
        <v>59</v>
      </c>
      <c r="G22" s="1" t="s">
        <v>49</v>
      </c>
      <c r="H22" s="3"/>
      <c r="I22" s="3"/>
      <c r="J22" s="10"/>
      <c r="K22" s="10">
        <v>101.6</v>
      </c>
      <c r="L22" s="10">
        <v>328</v>
      </c>
      <c r="M22" s="10"/>
      <c r="N22" s="10"/>
      <c r="O22" s="10">
        <f t="shared" si="0"/>
        <v>429.6</v>
      </c>
      <c r="P22" s="10"/>
      <c r="Q22" s="10"/>
      <c r="R22" s="10">
        <f t="shared" si="1"/>
        <v>429.6</v>
      </c>
    </row>
    <row r="23" spans="1:18" x14ac:dyDescent="0.3">
      <c r="A23" s="7" t="s">
        <v>39</v>
      </c>
      <c r="B23" s="3" t="s">
        <v>66</v>
      </c>
      <c r="C23" s="3" t="s">
        <v>56</v>
      </c>
      <c r="D23" s="3" t="s">
        <v>55</v>
      </c>
      <c r="E23" s="3" t="s">
        <v>60</v>
      </c>
      <c r="F23" s="3" t="s">
        <v>60</v>
      </c>
      <c r="G23" s="1" t="s">
        <v>50</v>
      </c>
      <c r="H23" s="3"/>
      <c r="I23" s="3"/>
      <c r="J23" s="10"/>
      <c r="K23" s="10">
        <v>44</v>
      </c>
      <c r="L23" s="10"/>
      <c r="M23" s="10"/>
      <c r="N23" s="10"/>
      <c r="O23" s="10">
        <f t="shared" si="0"/>
        <v>44</v>
      </c>
      <c r="P23" s="10"/>
      <c r="Q23" s="10"/>
      <c r="R23" s="10">
        <f t="shared" si="1"/>
        <v>44</v>
      </c>
    </row>
    <row r="24" spans="1:18" x14ac:dyDescent="0.3">
      <c r="A24" s="1" t="s">
        <v>39</v>
      </c>
      <c r="B24" s="3" t="s">
        <v>66</v>
      </c>
      <c r="C24" s="3" t="s">
        <v>56</v>
      </c>
      <c r="D24" s="3" t="s">
        <v>55</v>
      </c>
      <c r="E24" s="3" t="s">
        <v>61</v>
      </c>
      <c r="F24" s="3" t="s">
        <v>61</v>
      </c>
      <c r="G24" s="1" t="s">
        <v>51</v>
      </c>
      <c r="H24" s="3"/>
      <c r="I24" s="3"/>
      <c r="J24" s="11"/>
      <c r="K24" s="10">
        <v>23.2</v>
      </c>
      <c r="L24" s="11"/>
      <c r="M24" s="11"/>
      <c r="N24" s="11"/>
      <c r="O24" s="10">
        <f t="shared" si="0"/>
        <v>23.2</v>
      </c>
      <c r="P24" s="11"/>
      <c r="Q24" s="11"/>
      <c r="R24" s="10">
        <f t="shared" si="1"/>
        <v>23.2</v>
      </c>
    </row>
    <row r="25" spans="1:18" x14ac:dyDescent="0.3">
      <c r="A25" s="1" t="s">
        <v>39</v>
      </c>
      <c r="B25" s="3" t="s">
        <v>66</v>
      </c>
      <c r="C25" s="3" t="s">
        <v>56</v>
      </c>
      <c r="D25" s="3" t="s">
        <v>55</v>
      </c>
      <c r="E25" s="3" t="s">
        <v>62</v>
      </c>
      <c r="F25" s="3" t="s">
        <v>62</v>
      </c>
      <c r="G25" s="1" t="s">
        <v>52</v>
      </c>
      <c r="H25" s="3"/>
      <c r="I25" s="3"/>
      <c r="J25" s="11"/>
      <c r="K25" s="10">
        <v>51.6</v>
      </c>
      <c r="L25" s="11"/>
      <c r="M25" s="11"/>
      <c r="N25" s="11"/>
      <c r="O25" s="10">
        <f t="shared" si="0"/>
        <v>51.6</v>
      </c>
      <c r="P25" s="11"/>
      <c r="Q25" s="11"/>
      <c r="R25" s="10">
        <f t="shared" si="1"/>
        <v>51.6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1e485ac-1da5-4550-a2b3-c6c09461ff4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B900F056F4B469116B9BE0C074B4D" ma:contentTypeVersion="15" ma:contentTypeDescription="Create a new document." ma:contentTypeScope="" ma:versionID="81a05a7e87a6acba8b26129d1e950706">
  <xsd:schema xmlns:xsd="http://www.w3.org/2001/XMLSchema" xmlns:xs="http://www.w3.org/2001/XMLSchema" xmlns:p="http://schemas.microsoft.com/office/2006/metadata/properties" xmlns:ns1="http://schemas.microsoft.com/sharepoint/v3" xmlns:ns2="51e485ac-1da5-4550-a2b3-c6c09461ff45" targetNamespace="http://schemas.microsoft.com/office/2006/metadata/properties" ma:root="true" ma:fieldsID="d900b3c5b8e09981063e14d1bc39d404" ns1:_="" ns2:_="">
    <xsd:import namespace="http://schemas.microsoft.com/sharepoint/v3"/>
    <xsd:import namespace="51e485ac-1da5-4550-a2b3-c6c09461ff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485ac-1da5-4550-a2b3-c6c09461ff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488433-40BE-4FF9-B56D-E10771928419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1e485ac-1da5-4550-a2b3-c6c09461ff4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372C486-BF80-448E-9773-91C6E07B5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e485ac-1da5-4550-a2b3-c6c09461ff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Apr-Jun 2023</vt:lpstr>
    </vt:vector>
  </TitlesOfParts>
  <Manager/>
  <Company>Ontario Trillium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Carrie B Duncan</cp:lastModifiedBy>
  <cp:revision/>
  <dcterms:created xsi:type="dcterms:W3CDTF">2015-01-27T19:18:18Z</dcterms:created>
  <dcterms:modified xsi:type="dcterms:W3CDTF">2023-08-04T13:42:43Z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0x010100B0FB900F056F4B469116B9BE0C074B4D</vt:lpwstr>
  </property>
  <property fmtid="{D5CDD505-2E9C-101B-9397-08002B2CF9AE}" pid="3" name="MediaServiceImageTags">
    <vt:lpwstr/>
  </property>
</Properties>
</file>