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updateLinks="never" codeName="ThisWorkbook" defaultThemeVersion="166925"/>
  <mc:AlternateContent xmlns:mc="http://schemas.openxmlformats.org/markup-compatibility/2006">
    <mc:Choice Requires="x15">
      <x15ac:absPath xmlns:x15ac="http://schemas.microsoft.com/office/spreadsheetml/2010/11/ac" url="https://otfca.sharepoint.com/sites/JointYOFCommunicationsTeam/Shared Documents/General/YOF Website_Updates 2023/Sample Project Plan/"/>
    </mc:Choice>
  </mc:AlternateContent>
  <xr:revisionPtr revIDLastSave="138" documentId="8_{955D89D0-AC99-4423-AF31-9BEA74D32C91}" xr6:coauthVersionLast="47" xr6:coauthVersionMax="47" xr10:uidLastSave="{5E727870-4037-4B73-AA21-1D82BB3525B3}"/>
  <bookViews>
    <workbookView xWindow="28680" yWindow="-120" windowWidth="29040" windowHeight="15840" firstSheet="1" activeTab="2" xr2:uid="{00000000-000D-0000-FFFF-FFFF00000000}"/>
  </bookViews>
  <sheets>
    <sheet name="Budget Ref" sheetId="9" state="hidden" r:id="rId1"/>
    <sheet name="Avant de commencer" sheetId="10" r:id="rId2"/>
    <sheet name="Exemple de budget" sheetId="8" r:id="rId3"/>
    <sheet name="Exemple de Plan de projet" sheetId="7" r:id="rId4"/>
  </sheets>
  <definedNames>
    <definedName name="_xlnm.Print_Area" localSheetId="2">'Exemple de budget'!#REF!</definedName>
    <definedName name="_xlnm.Print_Area" localSheetId="3">'Exemple de Plan de projet'!$A:$G</definedName>
    <definedName name="Z_00C835BB_4EF1_488A_9338_8787DC29E2CA_.wvu.PrintArea" localSheetId="2" hidden="1">'Exemple de budget'!#REF!</definedName>
    <definedName name="Z_00C835BB_4EF1_488A_9338_8787DC29E2CA_.wvu.PrintArea" localSheetId="3" hidden="1">'Exemple de Plan de projet'!#REF!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8" l="1"/>
  <c r="H10" i="8"/>
  <c r="E13" i="8"/>
  <c r="H11" i="8"/>
  <c r="E29" i="8"/>
  <c r="G13" i="8" l="1"/>
  <c r="F13" i="8"/>
  <c r="E9" i="8"/>
  <c r="E28" i="8"/>
  <c r="F9" i="8"/>
  <c r="G9" i="8"/>
  <c r="E11" i="8"/>
  <c r="F11" i="8"/>
  <c r="G11" i="8"/>
  <c r="E12" i="8"/>
  <c r="F12" i="8"/>
  <c r="G12" i="8"/>
  <c r="E15" i="8"/>
  <c r="F15" i="8"/>
  <c r="G15" i="8"/>
  <c r="E16" i="8"/>
  <c r="F16" i="8"/>
  <c r="G16" i="8"/>
  <c r="E17" i="8"/>
  <c r="F17" i="8"/>
  <c r="G17" i="8"/>
  <c r="E18" i="8"/>
  <c r="F18" i="8"/>
  <c r="G18" i="8"/>
  <c r="E19" i="8"/>
  <c r="F19" i="8"/>
  <c r="G19" i="8"/>
  <c r="E20" i="8"/>
  <c r="F20" i="8"/>
  <c r="G20" i="8"/>
  <c r="H21" i="8"/>
  <c r="H22" i="8"/>
  <c r="H23" i="8"/>
  <c r="H24" i="8"/>
  <c r="H25" i="8"/>
  <c r="H26" i="8"/>
  <c r="H27" i="8"/>
  <c r="F28" i="8"/>
  <c r="H9" i="8" l="1"/>
  <c r="H12" i="8"/>
  <c r="H16" i="8"/>
  <c r="H15" i="8"/>
  <c r="H20" i="8"/>
  <c r="H18" i="8"/>
  <c r="H13" i="8"/>
  <c r="F29" i="8"/>
  <c r="H19" i="8"/>
  <c r="H17" i="8"/>
  <c r="H28" i="8"/>
  <c r="G29" i="8" l="1"/>
  <c r="H29" i="8"/>
</calcChain>
</file>

<file path=xl/sharedStrings.xml><?xml version="1.0" encoding="utf-8"?>
<sst xmlns="http://schemas.openxmlformats.org/spreadsheetml/2006/main" count="286" uniqueCount="171">
  <si>
    <t>Main Categories</t>
  </si>
  <si>
    <t>Administration</t>
  </si>
  <si>
    <t>Renforcement de la capacité</t>
  </si>
  <si>
    <t>Personnel</t>
  </si>
  <si>
    <t>Dépenses de projet</t>
  </si>
  <si>
    <t>Sub-Categories</t>
  </si>
  <si>
    <t>Frais de soutien administratif (OM)</t>
  </si>
  <si>
    <t>Personnel à temps plein (35 heures ou plus par semaine)</t>
  </si>
  <si>
    <t>Personnel à temps partiel (moins de 35 heures par semaine)</t>
  </si>
  <si>
    <t>Transport</t>
  </si>
  <si>
    <t>Espace</t>
  </si>
  <si>
    <t>Honoraires (participants, bénévoles)</t>
  </si>
  <si>
    <t>Services de soutien (traduction, interprétation, surveillance d’enfants)</t>
  </si>
  <si>
    <t xml:space="preserve">Fournitures et matériel du projet </t>
  </si>
  <si>
    <t>Équipement du projet (location ou achat)</t>
  </si>
  <si>
    <t>Nourriture</t>
  </si>
  <si>
    <t>Frais (pour services offerts)</t>
  </si>
  <si>
    <t>Imprévus</t>
  </si>
  <si>
    <t>Autre</t>
  </si>
  <si>
    <t>FONDS PERSPECTIVES JEUNESSE</t>
  </si>
  <si>
    <t>Définitions/Formes abrégées</t>
  </si>
  <si>
    <t>IF : Innovations pour les familles</t>
  </si>
  <si>
    <t>IJ :  Innovations pour les jeunes</t>
  </si>
  <si>
    <t>PTPR: Parents, tuteurs, personnes responsables</t>
  </si>
  <si>
    <t>Le modèle de plan de projet et de budget s'applique à la fois aux sources Innovations pour les jeunes et Innovations pour les familles afin que les groupes rédigent leur demande.</t>
  </si>
  <si>
    <t>Le plan de projet et le budget incluent des exemples pour vous aider à comprendre comment remplir ces modèles.</t>
  </si>
  <si>
    <t>Montants demandés</t>
  </si>
  <si>
    <t>Subvention expérimentale d'IJ/IF - montants annuels jusqu'à 100 000 $ par année, jusqu'à concurrence de 300 000 $ pour 3 ans.</t>
  </si>
  <si>
    <t>Subvention d'élargissement d'IJ/IF - montants annuels jusqu'à 150 000 $ par année, jusqu'à concurrence de 450 000 $ pour 3 ans.</t>
  </si>
  <si>
    <t>Remarque : Quand vous entrerez le montant de votre budget dans la demande en ligne, le système arrondira automatiquement les montants de votre budget. Assurez-vous de ne pas dépasser les plafonds totaux de financement.</t>
  </si>
  <si>
    <t>Les titres de colonnes pour cette feuille de travail sont dans la rangée 2, 3, et 8 dans les cellules à travers A2, A3, et B8 à I8 inclusivement. Les cellules suivantes comprennent des commentaires : Aucun. Les bases de données couvrent les cellules B65 à D7, et A9 à I31.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</si>
  <si>
    <t xml:space="preserve">Exemple de Feuille de travail de budget </t>
  </si>
  <si>
    <t>Remplissez la Feuille de travail de budget détaillée ci-dessous. Utilisez votre Plan de projet comme guide et tentez de saisir toutes les dépenses dont vous aurez besoin.</t>
  </si>
  <si>
    <r>
      <rPr>
        <b/>
        <sz val="10"/>
        <rFont val="Arial"/>
        <family val="2"/>
      </rPr>
      <t>Choisissez une catégorie de la liste :</t>
    </r>
    <r>
      <rPr>
        <sz val="10"/>
        <color indexed="8"/>
        <rFont val="Arial"/>
        <family val="2"/>
      </rPr>
      <t xml:space="preserve">
- Administration 
- Renforcement de la capac</t>
    </r>
    <r>
      <rPr>
        <sz val="10"/>
        <rFont val="Arial"/>
        <family val="2"/>
      </rPr>
      <t xml:space="preserve">ité </t>
    </r>
    <r>
      <rPr>
        <b/>
        <sz val="10"/>
        <rFont val="Arial"/>
        <family val="2"/>
      </rPr>
      <t>(optionnel)</t>
    </r>
    <r>
      <rPr>
        <b/>
        <sz val="10"/>
        <color indexed="10"/>
        <rFont val="Arial"/>
        <family val="2"/>
      </rPr>
      <t xml:space="preserve">
</t>
    </r>
    <r>
      <rPr>
        <sz val="10"/>
        <color indexed="8"/>
        <rFont val="Arial"/>
        <family val="2"/>
      </rPr>
      <t xml:space="preserve">- Personnel
- Dépenses de projet 
</t>
    </r>
  </si>
  <si>
    <r>
      <rPr>
        <b/>
        <sz val="10"/>
        <rFont val="Arial"/>
        <family val="2"/>
      </rPr>
      <t xml:space="preserve">Choisissez un poste de dépense de la liste pour la catégorie budgétaire choisie :
Si « Administration » sélectionné, choisissez parmi :
</t>
    </r>
    <r>
      <rPr>
        <sz val="10"/>
        <rFont val="Arial"/>
        <family val="2"/>
      </rPr>
      <t xml:space="preserve">- Frais de soutien administratif (OM)
</t>
    </r>
    <r>
      <rPr>
        <b/>
        <sz val="10"/>
        <rFont val="Arial"/>
        <family val="2"/>
      </rPr>
      <t>Si « Personnel » sélectionné, choisissez parmi :</t>
    </r>
    <r>
      <rPr>
        <sz val="10"/>
        <rFont val="Arial"/>
        <family val="2"/>
      </rPr>
      <t xml:space="preserve">
- Personnel à temps plein (35 heures ou plus par semaine)
- Personnel à temps partiel (moins de 35 heures par semaine)
</t>
    </r>
    <r>
      <rPr>
        <b/>
        <sz val="10"/>
        <rFont val="Arial"/>
        <family val="2"/>
      </rPr>
      <t xml:space="preserve">Si « Dépenses de projet » sélectionné, choisissez parmi : </t>
    </r>
    <r>
      <rPr>
        <sz val="10"/>
        <rFont val="Arial"/>
        <family val="2"/>
      </rPr>
      <t xml:space="preserve">
- Imprévus 
- Transport
- Espace
- Honoraires (participants, bénévoles) 
- Services de soutien (traduction, interprétation, surveillance d’enfants)
- Fournitures et matériel du projet 
- Équipement du projet (location ou achat) 
- Nourriture
- Frais (pour services offerts)
- Autre : (précisez dans « Notes budgétaires »)</t>
    </r>
  </si>
  <si>
    <t>Utilisez cette colonne pour donner plus de détails ou de calculs concernant la dépense de cette ligne.</t>
  </si>
  <si>
    <r>
      <rPr>
        <b/>
        <sz val="10"/>
        <rFont val="Arial"/>
        <family val="2"/>
      </rPr>
      <t>Définitions/Formes abrégées</t>
    </r>
    <r>
      <rPr>
        <sz val="10"/>
        <rFont val="Arial"/>
        <family val="2"/>
      </rPr>
      <t xml:space="preserve">
IF : Innovations pour les familles
IJ : Innovations pour les jeunes
PTPR : Parents, tuteurs, personnes responsables</t>
    </r>
  </si>
  <si>
    <t>Catégorie budgétaire</t>
  </si>
  <si>
    <t>Poste de dépenses</t>
  </si>
  <si>
    <t xml:space="preserve">Notes budgétaires
Utilisez cet espace pour montrer comment vous avez calculé les montants que vous demandez.
</t>
  </si>
  <si>
    <t xml:space="preserve">Montant de la demande  Année 1 </t>
  </si>
  <si>
    <t>Montant de la demande  Année 2</t>
  </si>
  <si>
    <t xml:space="preserve">Montant de la demande  Année 3 </t>
  </si>
  <si>
    <t>TOTAL</t>
  </si>
  <si>
    <t>Requis</t>
  </si>
  <si>
    <r>
      <rPr>
        <b/>
        <sz val="10"/>
        <color indexed="8"/>
        <rFont val="Arial"/>
        <family val="2"/>
      </rPr>
      <t xml:space="preserve">Formule </t>
    </r>
    <r>
      <rPr>
        <sz val="10"/>
        <color indexed="8"/>
        <rFont val="Arial"/>
        <family val="2"/>
      </rPr>
      <t>: Jusqu’à 15 % du total de votre budget annuel.</t>
    </r>
  </si>
  <si>
    <t xml:space="preserve">Renforcement de la capacité </t>
  </si>
  <si>
    <t>Sources IJ et IF : Renforcement de la capacité 
(2 000 $ à 4 000 $)</t>
  </si>
  <si>
    <t xml:space="preserve">2 000 $ à 4 000 $ par année </t>
  </si>
  <si>
    <t xml:space="preserve">Personnel </t>
  </si>
  <si>
    <t>Personnel à temps partiel</t>
  </si>
  <si>
    <t>22 $ / heure x 30 heures x 52 semaines * 1,2 (coûts obligatoires liés à l’emploi)</t>
  </si>
  <si>
    <t>22 $ / heure x 10 heures x 30 semaines * 1,2 (coûts obligatoires liés à l’emploi)</t>
  </si>
  <si>
    <t xml:space="preserve">Dépenses de projet </t>
  </si>
  <si>
    <t>Conception et impression de dépliants pour la sensibilisation auprès des familles et des partenaires communautaires</t>
  </si>
  <si>
    <t>Transport du personnel et des facilitateurs pour les rencontres, la sensibilisation, etc.</t>
  </si>
  <si>
    <t>Transport des participants : 12 rencontres x 15 familles (aller-retour)</t>
  </si>
  <si>
    <t xml:space="preserve">Espace </t>
  </si>
  <si>
    <t>Rencontre mensuelle et espace de formation = 150 $ par rencontre x 12 rencontres</t>
  </si>
  <si>
    <t xml:space="preserve">Fournitures </t>
  </si>
  <si>
    <t>Honoraires de la surveillante d'enfants et fournitures pour les rencontres bimensuelles. Environ 150 $ par séance mensuelle.</t>
  </si>
  <si>
    <t>Cartes de café pour les rencontres de soutien du quartier, valant 20 $ (15 parents x 20 $ par carte). Voir la Feuille de travail du projet pour plus de détails.</t>
  </si>
  <si>
    <t>Rencontres bimensuelles : 6 $ par personne x 30 participants + 3 employés/facilitateurs</t>
  </si>
  <si>
    <t>Événement de célébration annuelle : 15 $ par personne x 35 personnes</t>
  </si>
  <si>
    <t>Location de l'espace pour la célébration annuelle</t>
  </si>
  <si>
    <t xml:space="preserve">Frais (pour services offerts) </t>
  </si>
  <si>
    <t>Frais de l’événement de célébration : DJ et MC</t>
  </si>
  <si>
    <t xml:space="preserve">Équipement (location ou achat) </t>
  </si>
  <si>
    <t>Location d'un système sonore pour l'événement de célébration</t>
  </si>
  <si>
    <t>Événement de clôture et publication du guide de ressources</t>
  </si>
  <si>
    <t>Honoraires</t>
  </si>
  <si>
    <t>Un facilitateur invité par séance (100 $ x 12)</t>
  </si>
  <si>
    <t>Impression</t>
  </si>
  <si>
    <t>Impression du guide de ressources; un exemplaire par participant ou famille</t>
  </si>
  <si>
    <t>Location d'un projecteur, d'un écran et d'un système sonore</t>
  </si>
  <si>
    <t>Jusqu’à 10 % du total de votre budget annuel total</t>
  </si>
  <si>
    <t xml:space="preserve">TOTAL DE LA DEMANDE BUDGÉTAIRE AU FPJ  </t>
  </si>
  <si>
    <r>
      <rPr>
        <b/>
        <sz val="9"/>
        <color rgb="FF000000"/>
        <rFont val="Arial"/>
        <family val="2"/>
      </rPr>
      <t xml:space="preserve">CONSEIL! </t>
    </r>
    <r>
      <rPr>
        <sz val="9"/>
        <color rgb="FF000000"/>
        <rFont val="Arial"/>
        <family val="2"/>
      </rPr>
      <t>Vérifiez votre plafond de financement annuel. 
Le plafond pour une subvention expérimentale est de</t>
    </r>
    <r>
      <rPr>
        <b/>
        <sz val="9"/>
        <color rgb="FF000000"/>
        <rFont val="Arial"/>
        <family val="2"/>
      </rPr>
      <t xml:space="preserve"> 100 000 $ </t>
    </r>
    <r>
      <rPr>
        <sz val="9"/>
        <color rgb="FF000000"/>
        <rFont val="Arial"/>
        <family val="2"/>
      </rPr>
      <t>par année
Le plafond pour une subvention d’élargissement est de</t>
    </r>
    <r>
      <rPr>
        <b/>
        <sz val="9"/>
        <color rgb="FF000000"/>
        <rFont val="Arial"/>
        <family val="2"/>
      </rPr>
      <t xml:space="preserve"> 150 000 $ </t>
    </r>
    <r>
      <rPr>
        <sz val="9"/>
        <color rgb="FF000000"/>
        <rFont val="Arial"/>
        <family val="2"/>
      </rPr>
      <t xml:space="preserve">par année. 
</t>
    </r>
    <r>
      <rPr>
        <b/>
        <sz val="9"/>
        <color rgb="FF000000"/>
        <rFont val="Arial"/>
        <family val="2"/>
      </rPr>
      <t xml:space="preserve"> </t>
    </r>
  </si>
  <si>
    <t>Les titres de colonnes pour cette feuille de travail sont dans la rangée 2, 3, et 7 à 8 dans les cellules à travers A2, A3, et A7 à J8 inclusivement. Les cellules suivantes comprennent des commentaires : Aucun. Les bases de données couvrent les cellules A5 à J6, et A8 à J30.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</si>
  <si>
    <t xml:space="preserve">Exemple de Plan de projet </t>
  </si>
  <si>
    <r>
      <rPr>
        <b/>
        <sz val="12"/>
        <color rgb="FF000000"/>
        <rFont val="Arial"/>
        <family val="2"/>
      </rPr>
      <t xml:space="preserve">Cochez une seule case.
</t>
    </r>
    <r>
      <rPr>
        <sz val="12"/>
        <color rgb="FF000000"/>
        <rFont val="Arial"/>
        <family val="2"/>
      </rPr>
      <t xml:space="preserve">Année 1 
Année 2
Année 3
</t>
    </r>
  </si>
  <si>
    <r>
      <rPr>
        <b/>
        <sz val="12"/>
        <color indexed="8"/>
        <rFont val="Arial"/>
        <family val="2"/>
      </rPr>
      <t xml:space="preserve">Choisissez le type d'activité de la liste ci-dessous: </t>
    </r>
    <r>
      <rPr>
        <strike/>
        <sz val="12"/>
        <color indexed="10"/>
        <rFont val="Arial"/>
        <family val="2"/>
      </rPr>
      <t xml:space="preserve">
</t>
    </r>
    <r>
      <rPr>
        <sz val="12"/>
        <color indexed="8"/>
        <rFont val="Arial"/>
        <family val="2"/>
      </rPr>
      <t>- Temps de planification | préparation du projet 
- Recrutement | Sensibilisation
- Élaboration des ressources 
- Formation (Personnel | Bénévoles) 
- Ateliers | Séances en groupe 
- Temps d’accueil  
- Mentorat | Encadrement de groupe
- Mentorat | Encadrement individuel 
- Événements | Rassemblements 
- Cérémonies 
- Partenariat | Réseautage 
- Ne correspond pas à une catégorie</t>
    </r>
  </si>
  <si>
    <r>
      <rPr>
        <b/>
        <sz val="12"/>
        <color rgb="FF000000"/>
        <rFont val="Arial"/>
        <family val="2"/>
      </rPr>
      <t xml:space="preserve">Cochez les ressources qui s’appliquent à l’activité de cette rangée. 
</t>
    </r>
    <r>
      <rPr>
        <sz val="12"/>
        <color rgb="FF000000"/>
        <rFont val="Arial"/>
        <family val="2"/>
      </rPr>
      <t xml:space="preserve">- Transport
- Espace
- Nourriture
- Honoraires
- Services de soutien (traduction, surveillance d’enfants, interprétation, etc.)
- Temps du personnel 
- Communications (site Web,  promotions)
- Temps des bénévoles 
- Fournitures du projet 
- Équipement 
- Autre _____
</t>
    </r>
  </si>
  <si>
    <r>
      <rPr>
        <b/>
        <sz val="14"/>
        <rFont val="Arial"/>
        <family val="2"/>
      </rPr>
      <t>Définitions/Formes abrégées</t>
    </r>
    <r>
      <rPr>
        <sz val="14"/>
        <rFont val="Arial"/>
        <family val="2"/>
      </rPr>
      <t xml:space="preserve">
IF : Innovations pour les familles
IJ : Innovations pour les jeunes
PTPR : Parents, tuteurs, personnes responsables</t>
    </r>
  </si>
  <si>
    <t>ANNÉE</t>
  </si>
  <si>
    <t>CATÉGORIE</t>
  </si>
  <si>
    <t>QUELLES SONT VOS ACTIVITÉS PRINCIPALES?</t>
  </si>
  <si>
    <t>QUAND L’ACTIVITÉ SE DÉROULERA-T-ELLE?</t>
  </si>
  <si>
    <t>QUELLE EST LA FRÉQUENCE DE L’ACTIVITÉ?</t>
  </si>
  <si>
    <t>COMBIEN DE PERSONNES?
(Source Innovations pour les familles)</t>
  </si>
  <si>
    <t>COMBIEN DE JEUNES?
(Source Innovations pour les jeunes)</t>
  </si>
  <si>
    <t>RESSOURCES</t>
  </si>
  <si>
    <r>
      <rPr>
        <b/>
        <sz val="15"/>
        <color theme="1"/>
        <rFont val="Arial"/>
        <family val="2"/>
      </rPr>
      <t>AUTRES</t>
    </r>
    <r>
      <rPr>
        <b/>
        <strike/>
        <sz val="15"/>
        <color theme="1"/>
        <rFont val="Arial"/>
        <family val="2"/>
      </rPr>
      <t xml:space="preserve"> </t>
    </r>
    <r>
      <rPr>
        <b/>
        <sz val="15"/>
        <color theme="1"/>
        <rFont val="Arial"/>
        <family val="2"/>
      </rPr>
      <t xml:space="preserve">DÉTAILS </t>
    </r>
  </si>
  <si>
    <t>Au cours de quelles années votre activité se déroulera-t-elle?</t>
  </si>
  <si>
    <t xml:space="preserve">Choisissez le type d’activité. </t>
  </si>
  <si>
    <t xml:space="preserve">Énumérez les activités principales de votre projet. 
Utilisez une rangée par activité.
Énumérez les activités dans l'ordre où elles se dérouleront.
Incluez les choses que vous ferez pour vous préparer à réaliser votre projet et à l'offrir à vos groupes. 
(P. ex. : Concevoir le programme; offrir des ateliers.)
</t>
  </si>
  <si>
    <t xml:space="preserve">Durant quels mois de l’année cette activité se déroulera-t-elle? </t>
  </si>
  <si>
    <t>À quelle fréquence cette activité se déroulera-t-elle au cours d’une année?  P. ex., chaque semaine, chaque mois, une fois par année, etc.</t>
  </si>
  <si>
    <t>Selon vos attentes, combien de parents, tuteurs ou personnes responsables participeront à cette activité?</t>
  </si>
  <si>
    <t>Selon vos attentes, combien de jeunes participeront à cette activité?</t>
  </si>
  <si>
    <t>Choisissez les ressources nécessaires pour réaliser cette activité.</t>
  </si>
  <si>
    <r>
      <t>Ajoutez des notes ou détails su</t>
    </r>
    <r>
      <rPr>
        <sz val="12"/>
        <color theme="1"/>
        <rFont val="Arial"/>
        <family val="2"/>
      </rPr>
      <t xml:space="preserve">r chaque activité que vous dirigez. </t>
    </r>
  </si>
  <si>
    <t xml:space="preserve"> Recrutement | Sensibilisation</t>
  </si>
  <si>
    <r>
      <rPr>
        <b/>
        <sz val="12"/>
        <rFont val="Arial"/>
        <family val="2"/>
      </rPr>
      <t>Exemple d'IJ</t>
    </r>
    <r>
      <rPr>
        <sz val="12"/>
        <rFont val="Arial"/>
        <family val="2"/>
      </rPr>
      <t xml:space="preserve"> : 
Sensibilisation auprès </t>
    </r>
    <r>
      <rPr>
        <b/>
        <sz val="12"/>
        <rFont val="Arial"/>
        <family val="2"/>
      </rPr>
      <t>d’adultes mentors et de jeunes mentorés</t>
    </r>
    <r>
      <rPr>
        <sz val="12"/>
        <rFont val="Arial"/>
        <family val="2"/>
      </rPr>
      <t xml:space="preserve"> (tous de la diaspora africaine) Nous commencerons avec les organismes que nous connaissons dans nos communautés
</t>
    </r>
    <r>
      <rPr>
        <b/>
        <sz val="12"/>
        <rFont val="Arial"/>
        <family val="2"/>
      </rPr>
      <t>Exemple d'IF</t>
    </r>
    <r>
      <rPr>
        <sz val="12"/>
        <rFont val="Arial"/>
        <family val="2"/>
      </rPr>
      <t xml:space="preserve"> :
Sensibilisation auprès des </t>
    </r>
    <r>
      <rPr>
        <b/>
        <sz val="12"/>
        <rFont val="Arial"/>
        <family val="2"/>
      </rPr>
      <t>parents, tuteurs et personnes responsables</t>
    </r>
    <r>
      <rPr>
        <sz val="12"/>
        <rFont val="Arial"/>
        <family val="2"/>
      </rPr>
      <t xml:space="preserve"> de Brampton (tous de la diaspora africaine).</t>
    </r>
  </si>
  <si>
    <t>Août - Septembre</t>
  </si>
  <si>
    <t xml:space="preserve">Deux jours par semaine durant cette période. </t>
  </si>
  <si>
    <t xml:space="preserve">Ne s’applique pas </t>
  </si>
  <si>
    <t xml:space="preserve">Matériel promotionnel 
Temps du personnel </t>
  </si>
  <si>
    <t xml:space="preserve">Mis à jour la liste de partenaires 
Info sur le contexte du projet 
Coordonnateur de projet qui dirigera
</t>
  </si>
  <si>
    <t>Élaboration des ressources</t>
  </si>
  <si>
    <r>
      <rPr>
        <b/>
        <sz val="12"/>
        <rFont val="Arial"/>
        <family val="2"/>
      </rPr>
      <t xml:space="preserve">Exemple d'IJ : </t>
    </r>
    <r>
      <rPr>
        <sz val="12"/>
        <rFont val="Arial"/>
        <family val="2"/>
      </rPr>
      <t xml:space="preserve">
Concevoir le programme des rencontres mentors-mentorés.
Dans un an, faire une évaluation des besoins, élaborer un plan pour des séances mensuelles (sujets, formes d’arts que nous utiliserons, etc.)</t>
    </r>
  </si>
  <si>
    <t>Août - Octobre</t>
  </si>
  <si>
    <t>Ne s'applique pas</t>
  </si>
  <si>
    <t>Temps du personnel
Temps des bénévoles</t>
  </si>
  <si>
    <t>Exemples d’autres ressources/programmes</t>
  </si>
  <si>
    <t>Ateliers | Séances en groupe</t>
  </si>
  <si>
    <r>
      <rPr>
        <b/>
        <sz val="12"/>
        <rFont val="Arial"/>
        <family val="2"/>
      </rPr>
      <t>Exemple d'IJ :</t>
    </r>
    <r>
      <rPr>
        <sz val="12"/>
        <rFont val="Arial"/>
        <family val="2"/>
      </rPr>
      <t xml:space="preserve">
Activité d'ateliers de groupe :Offrir des rencontres de jeunes-mentors.  
Nous voulons intégrer la narration et l’art à la formule des séances. Nous partagerons un repas ensemble.
</t>
    </r>
    <r>
      <rPr>
        <b/>
        <sz val="12"/>
        <rFont val="Arial"/>
        <family val="2"/>
      </rPr>
      <t>Exemple d'IF :</t>
    </r>
    <r>
      <rPr>
        <sz val="12"/>
        <rFont val="Arial"/>
        <family val="2"/>
      </rPr>
      <t xml:space="preserve">
Activité d'ateliers de groupe : Offrir des </t>
    </r>
    <r>
      <rPr>
        <b/>
        <sz val="12"/>
        <rFont val="Arial"/>
        <family val="2"/>
      </rPr>
      <t>rencontres de parents et de familles</t>
    </r>
    <r>
      <rPr>
        <sz val="12"/>
        <rFont val="Arial"/>
        <family val="2"/>
      </rPr>
      <t>. Nous voulons intégrer l'alimentation, l'apprentissage et des discussions informelles dans la formule des séances. Nous partagerons un repas.</t>
    </r>
  </si>
  <si>
    <t>Octobre - Mars</t>
  </si>
  <si>
    <t>Deux fois par mois - 12 rassemblements au total.</t>
  </si>
  <si>
    <t>10 à 15 femmes et leurs enfants</t>
  </si>
  <si>
    <t xml:space="preserve">Espace 
Nourriture
Transport 
Surveillance d’enfants 
Honoraires
Fournitures du projet </t>
  </si>
  <si>
    <t>Mentorat | Encadrement de groupe</t>
  </si>
  <si>
    <r>
      <rPr>
        <b/>
        <sz val="12"/>
        <rFont val="Arial"/>
        <family val="2"/>
      </rPr>
      <t xml:space="preserve">Exemple d'IF : </t>
    </r>
    <r>
      <rPr>
        <sz val="12"/>
        <rFont val="Arial"/>
        <family val="2"/>
      </rPr>
      <t xml:space="preserve">
Mentorat de groupe : Des </t>
    </r>
    <r>
      <rPr>
        <b/>
        <sz val="12"/>
        <rFont val="Arial"/>
        <family val="2"/>
      </rPr>
      <t>groupes de soutien aux paren</t>
    </r>
    <r>
      <rPr>
        <sz val="12"/>
        <rFont val="Arial"/>
        <family val="2"/>
      </rPr>
      <t xml:space="preserve">ts du quartier se rencontreront seuls et s'appuieront mutuellement au besoin relativement à la garde d'enfants, à des rendez-vous, à des conseils et à des ressources du quartier. </t>
    </r>
  </si>
  <si>
    <t>Octobre - Mai</t>
  </si>
  <si>
    <t>Au moins une fois par mois jusqu'à mai, et au besoin par la suite.</t>
  </si>
  <si>
    <t>10 à 15 familles</t>
  </si>
  <si>
    <t xml:space="preserve">10
</t>
  </si>
  <si>
    <t xml:space="preserve">Temps du personnel
Transport du personnel
</t>
  </si>
  <si>
    <t>Journal pour chaque parent
Carte cadeau de café pour les parents</t>
  </si>
  <si>
    <t>Mentorat | Encadrement individuel</t>
  </si>
  <si>
    <r>
      <rPr>
        <b/>
        <sz val="12"/>
        <rFont val="Arial"/>
        <family val="2"/>
      </rPr>
      <t>Exemple d'IJ :</t>
    </r>
    <r>
      <rPr>
        <sz val="12"/>
        <rFont val="Arial"/>
        <family val="2"/>
      </rPr>
      <t xml:space="preserve">
Mentorat individuel : Des paires de jeunes-mentors se rencontreront seules aussi. L’idée est que les paires se rencontrent et puissent approfondir leurs conversations et leurs soutiens.</t>
    </r>
  </si>
  <si>
    <t>Une fois par mois. Total de 8 rencontres individuelles</t>
  </si>
  <si>
    <t>Journal pour chaque mentoré Carte cadeau de café pour chaque mentoré</t>
  </si>
  <si>
    <t>Événements | Rassemblements</t>
  </si>
  <si>
    <t xml:space="preserve">Célébration annuelle des Fêtes (fin d'année). </t>
  </si>
  <si>
    <t>Décembre</t>
  </si>
  <si>
    <t>Une fois par année.</t>
  </si>
  <si>
    <t>Espace 
Nourriture
Transport 
Équipement 
Fournitures du projet/décorations</t>
  </si>
  <si>
    <t xml:space="preserve">Fournitures artistiques 
MC
Système sonore 
DJ
Cartes des Fêtes
</t>
  </si>
  <si>
    <r>
      <rPr>
        <b/>
        <sz val="12"/>
        <rFont val="Arial"/>
        <family val="2"/>
      </rPr>
      <t xml:space="preserve">Exemple d'IJ :
</t>
    </r>
    <r>
      <rPr>
        <sz val="12"/>
        <rFont val="Arial"/>
        <family val="2"/>
      </rPr>
      <t>Sensibilisation auprès d’adultes mentors et de jeunes mentorés (tous de la diaspora africaine).</t>
    </r>
    <r>
      <rPr>
        <b/>
        <sz val="12"/>
        <rFont val="Arial"/>
        <family val="2"/>
      </rPr>
      <t xml:space="preserve">
Exemple d'IF : </t>
    </r>
    <r>
      <rPr>
        <sz val="12"/>
        <rFont val="Arial"/>
        <family val="2"/>
      </rPr>
      <t xml:space="preserve">
Sensibiliser les parents, tuteurs et personnes responsables de Brampton (tous de la diaspora africaine). Sensibiliser de nouveaux quartiers où nous n'étions pas actifs.</t>
    </r>
  </si>
  <si>
    <r>
      <rPr>
        <b/>
        <sz val="12"/>
        <rFont val="Arial"/>
        <family val="2"/>
      </rPr>
      <t xml:space="preserve">Exemple d'IJ :
</t>
    </r>
    <r>
      <rPr>
        <sz val="12"/>
        <rFont val="Arial"/>
        <family val="2"/>
      </rPr>
      <t>Concevoir le programme des rencontres mentors-mentorés.
Mettre à jour le plan chaque année en fonction des besoins/intérêts du nouveau groupe de jeunes.</t>
    </r>
    <r>
      <rPr>
        <b/>
        <sz val="12"/>
        <rFont val="Arial"/>
        <family val="2"/>
      </rPr>
      <t xml:space="preserve">
Exemple d'IF : </t>
    </r>
    <r>
      <rPr>
        <sz val="12"/>
        <rFont val="Arial"/>
        <family val="2"/>
      </rPr>
      <t xml:space="preserve">
Raffiner et réviser le contenu du programme de soutien aux parents et familles en fonction des commentaires de l'Année 1 et de l'information obtenue d'une évaluation des besoins auprès des nouvelles familles; élaborer un plan pour les séances hebdomadaires (sujets, conférenciers, ce que nous utiliserons, etc.) </t>
    </r>
  </si>
  <si>
    <t>Juin - Août</t>
  </si>
  <si>
    <t xml:space="preserve">Temps du personnel
Temps des bénévoles </t>
  </si>
  <si>
    <t>Exemples d’autres contenus de programme ou formules d'atelier</t>
  </si>
  <si>
    <r>
      <rPr>
        <b/>
        <sz val="12"/>
        <rFont val="Arial"/>
        <family val="2"/>
      </rPr>
      <t xml:space="preserve">Exemple d'IJ
</t>
    </r>
    <r>
      <rPr>
        <sz val="12"/>
        <rFont val="Arial"/>
        <family val="2"/>
      </rPr>
      <t xml:space="preserve">Concevoir le programme des rencontres mentors-mentorés.
Mettre à jour le plan chaque année en fonction des besoins/intérêts du nouveau groupe de jeunes.
</t>
    </r>
    <r>
      <rPr>
        <b/>
        <sz val="12"/>
        <rFont val="Arial"/>
        <family val="2"/>
      </rPr>
      <t xml:space="preserve">
Exemple d'IF :</t>
    </r>
    <r>
      <rPr>
        <sz val="12"/>
        <rFont val="Arial"/>
        <family val="2"/>
      </rPr>
      <t xml:space="preserve">
Activité d'ateliers de groupe : Offrir des rencontres de parents et de familles. Nous voulons intégrer l'alimentation, l'apprentissage et des discussions informelles dans la formule des séances. Nous partagerons un repas.</t>
    </r>
  </si>
  <si>
    <t>Cahiers, stylos, documents de cours
Conférenciers</t>
  </si>
  <si>
    <r>
      <rPr>
        <b/>
        <sz val="12"/>
        <rFont val="Arial"/>
        <family val="2"/>
      </rPr>
      <t xml:space="preserve">Exemple d'IJ :
</t>
    </r>
    <r>
      <rPr>
        <sz val="12"/>
        <rFont val="Arial"/>
        <family val="2"/>
      </rPr>
      <t>Activité de mentorat de groupe : Offrir des rencontres de jeunes-mentors. Nous voulons intégrer la narration et l’art à la formule des séances. Nous partagerons un repas. Ce mentorat a lieu en groupe.</t>
    </r>
    <r>
      <rPr>
        <b/>
        <sz val="12"/>
        <rFont val="Arial"/>
        <family val="2"/>
      </rPr>
      <t xml:space="preserve">
Exemple d'IF : </t>
    </r>
    <r>
      <rPr>
        <sz val="12"/>
        <rFont val="Arial"/>
        <family val="2"/>
      </rPr>
      <t xml:space="preserve">
Mentorat de groupe : Des groupes de soutien aux parents du quartier se rencontreront seuls et s'appuieront mutuellement au besoin relativement à la garde d'enfants, à des rendez-vous, à des conseils et à des ressources du quartier. </t>
    </r>
  </si>
  <si>
    <t>Journal pour chaque mentoré
Carte cadeau de café pour chaque mentoré</t>
  </si>
  <si>
    <t>Célébration annuelle des Fêtes (fin d'année).</t>
  </si>
  <si>
    <t xml:space="preserve">Espace 
Nourriture
Transport 
Équipement
Fournitures du projet </t>
  </si>
  <si>
    <r>
      <rPr>
        <b/>
        <sz val="12"/>
        <rFont val="Arial"/>
        <family val="2"/>
      </rPr>
      <t xml:space="preserve">Exemple d'IJ :
</t>
    </r>
    <r>
      <rPr>
        <sz val="12"/>
        <rFont val="Arial"/>
        <family val="2"/>
      </rPr>
      <t xml:space="preserve">Sensibilisation auprès d’adultes mentors et de jeunes mentorés (tous de la diaspora africaine).
</t>
    </r>
    <r>
      <rPr>
        <b/>
        <sz val="12"/>
        <rFont val="Arial"/>
        <family val="2"/>
      </rPr>
      <t xml:space="preserve">Exemple d'IF : </t>
    </r>
    <r>
      <rPr>
        <sz val="12"/>
        <rFont val="Arial"/>
        <family val="2"/>
      </rPr>
      <t xml:space="preserve">
Sensibiliser les </t>
    </r>
    <r>
      <rPr>
        <b/>
        <sz val="12"/>
        <rFont val="Arial"/>
        <family val="2"/>
      </rPr>
      <t>parents, tuteurs et personnes responsables</t>
    </r>
    <r>
      <rPr>
        <sz val="12"/>
        <rFont val="Arial"/>
        <family val="2"/>
      </rPr>
      <t xml:space="preserve"> de Brampton (tous de la diaspora africaine). Sensibiliser de nouveaux quartiers où nous n'étions pas actifs.</t>
    </r>
  </si>
  <si>
    <t>Mis à jour la liste de partenaires 
Info sur le contexte du projet 
Coordonnateur de projet qui dirigera</t>
  </si>
  <si>
    <r>
      <rPr>
        <b/>
        <sz val="12"/>
        <rFont val="Arial"/>
        <family val="2"/>
      </rPr>
      <t xml:space="preserve">Exemple d'IJ :
</t>
    </r>
    <r>
      <rPr>
        <sz val="12"/>
        <rFont val="Arial"/>
        <family val="2"/>
      </rPr>
      <t>Concevoir le programme des rencontres mentors-mentorés.
Après les mises à jour définitives, nous aurons en place un programme totalement éprouvé comprenant une gamme de sujets et de ressources et une liste de facilitateurs.</t>
    </r>
    <r>
      <rPr>
        <b/>
        <sz val="12"/>
        <rFont val="Arial"/>
        <family val="2"/>
      </rPr>
      <t xml:space="preserve">
Exemple d'IF :</t>
    </r>
    <r>
      <rPr>
        <sz val="12"/>
        <rFont val="Arial"/>
        <family val="2"/>
      </rPr>
      <t xml:space="preserve">
Raffiner et réviser le contenu du programme de soutien aux parents et familles en fonction des commentaires de l'Année 1 et à l'aide de l'information obtenue d'une évaluation des besoins, élaborer un plan pour les séances hebdomadaires (sujets, conférenciers, ce que nous utiliserons, etc.) </t>
    </r>
  </si>
  <si>
    <r>
      <rPr>
        <b/>
        <sz val="12"/>
        <rFont val="Arial"/>
        <family val="2"/>
      </rPr>
      <t xml:space="preserve">Exemple d'IF : </t>
    </r>
    <r>
      <rPr>
        <sz val="12"/>
        <rFont val="Arial"/>
        <family val="2"/>
      </rPr>
      <t xml:space="preserve">
Activité d'ateliers de groupe : Offrir des rencontres de parents et de familles. Nous voulons intégrer l'alimentation, l'apprentissage et des discussions informelles dans la formule des séances. Nous partagerons un repas.</t>
    </r>
  </si>
  <si>
    <r>
      <rPr>
        <b/>
        <sz val="12"/>
        <rFont val="Arial"/>
        <family val="2"/>
      </rPr>
      <t xml:space="preserve">Exemple d'IJ : 
</t>
    </r>
    <r>
      <rPr>
        <sz val="12"/>
        <rFont val="Arial"/>
        <family val="2"/>
      </rPr>
      <t>Activité de mentorat de groupe : Offrir des rencontres de jeunes mentors. Nous voulons intégrer la narration et l’art à la formule des séances. Nous partagerons un repas. Ce mentorat a lieu en groupe.</t>
    </r>
    <r>
      <rPr>
        <b/>
        <sz val="12"/>
        <rFont val="Arial"/>
        <family val="2"/>
      </rPr>
      <t xml:space="preserve">
Exemple d'IF :</t>
    </r>
    <r>
      <rPr>
        <sz val="12"/>
        <rFont val="Arial"/>
        <family val="2"/>
      </rPr>
      <t xml:space="preserve">
Mentorat de groupe : Des groupes de soutien aux parents du quartier se rencontreront seuls et s'appuieront mutuellement au besoin relativement à la garde d'enfants, à des rendez-vous, à des conseils et à des ressources du quartier. </t>
    </r>
  </si>
  <si>
    <t>Fournitures artistiques 
MC
Système sonore 
DJ
Cartes des Fêtes</t>
  </si>
  <si>
    <r>
      <rPr>
        <b/>
        <sz val="12"/>
        <rFont val="Arial"/>
        <family val="2"/>
      </rPr>
      <t xml:space="preserve">Exemple d'IF : </t>
    </r>
    <r>
      <rPr>
        <sz val="12"/>
        <rFont val="Arial"/>
        <family val="2"/>
      </rPr>
      <t xml:space="preserve">
Concevoir un guide de ressources qui comporte des conseils, des contacts et des outils pour les familles.  </t>
    </r>
  </si>
  <si>
    <t>Avril - Février</t>
  </si>
  <si>
    <t xml:space="preserve">Une fois à la dernière année. </t>
  </si>
  <si>
    <t>10 parents, tuteurs et personnes responsables</t>
  </si>
  <si>
    <t>Temps du personnel
Imprimerie
Honoraires</t>
  </si>
  <si>
    <r>
      <rPr>
        <b/>
        <sz val="12"/>
        <rFont val="Arial"/>
        <family val="2"/>
      </rPr>
      <t>Exemple d'IF :</t>
    </r>
    <r>
      <rPr>
        <sz val="12"/>
        <rFont val="Arial"/>
        <family val="2"/>
      </rPr>
      <t xml:space="preserve">
Inviter tous les participants au programme et les partenaires communautaires à la publication du guide de ressources. </t>
    </r>
  </si>
  <si>
    <t>Mai</t>
  </si>
  <si>
    <t>35 familles</t>
  </si>
  <si>
    <t xml:space="preserve">Espace 
Nourriture
Transport 
Équipement </t>
  </si>
  <si>
    <t xml:space="preserve">MC
Système sonore </t>
  </si>
  <si>
    <r>
      <rPr>
        <b/>
        <sz val="12"/>
        <rFont val="Arial"/>
        <family val="2"/>
      </rPr>
      <t>Exemple d'IJ :</t>
    </r>
    <r>
      <rPr>
        <sz val="12"/>
        <rFont val="Arial"/>
        <family val="2"/>
      </rPr>
      <t xml:space="preserve">
Produire un documentaire final qui relate les expériences de nos aînés et de nos jeunes. Interviewer des jeunes et des aînés de chaque année du projet.</t>
    </r>
  </si>
  <si>
    <t>Tous les jeunes participants des trois années</t>
  </si>
  <si>
    <r>
      <t xml:space="preserve">Tous les </t>
    </r>
    <r>
      <rPr>
        <sz val="12"/>
        <color theme="1"/>
        <rFont val="Arial"/>
        <family val="2"/>
      </rPr>
      <t>adultes mentors</t>
    </r>
    <r>
      <rPr>
        <sz val="12"/>
        <rFont val="Arial"/>
        <family val="2"/>
      </rPr>
      <t xml:space="preserve"> des trois années</t>
    </r>
  </si>
  <si>
    <r>
      <t xml:space="preserve">
</t>
    </r>
    <r>
      <rPr>
        <sz val="12"/>
        <color theme="1"/>
        <rFont val="Arial"/>
        <family val="2"/>
      </rPr>
      <t>Caméra vidéo
Logiciel d’édition (audio) 
Cinéaste à temps partiel Certificats</t>
    </r>
  </si>
  <si>
    <r>
      <rPr>
        <b/>
        <sz val="12"/>
        <rFont val="Arial"/>
        <family val="2"/>
      </rPr>
      <t>Exemple d'IJ:</t>
    </r>
    <r>
      <rPr>
        <sz val="12"/>
        <rFont val="Arial"/>
        <family val="2"/>
      </rPr>
      <t xml:space="preserve">
Présenter le documentaire à une rencontre de clôture.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</si>
</sst>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 ##,000\ &quot;$&quot;"/>
    <numFmt numFmtId="166" formatCode="###\ ###\ &quot;$&quot;"/>
  </numFmts>
  <fonts count="60" x14ac:knownFonts="1">
    <font>
      <sz val="11"/>
      <color indexed="8"/>
      <name val="Calibri"/>
      <family val="2"/>
      <scheme val="minor"/>
    </font>
    <font>
      <sz val="10"/>
      <color indexed="8"/>
      <name val="Arial"/>
      <family val="2"/>
    </font>
    <font>
      <sz val="11"/>
      <color indexed="8"/>
      <name val="Arial"/>
      <family val="2"/>
    </font>
    <font>
      <b/>
      <sz val="14"/>
      <color indexed="8"/>
      <name val="Arial"/>
      <family val="2"/>
    </font>
    <font>
      <b/>
      <sz val="15"/>
      <color theme="3"/>
      <name val="Calibri"/>
      <family val="2"/>
      <scheme val="minor"/>
    </font>
    <font>
      <sz val="12"/>
      <color indexed="8"/>
      <name val="Calibri"/>
      <family val="2"/>
      <scheme val="minor"/>
    </font>
    <font>
      <b/>
      <sz val="11"/>
      <color indexed="8"/>
      <name val="Calibri"/>
      <family val="2"/>
      <scheme val="minor"/>
    </font>
    <font>
      <b/>
      <sz val="15"/>
      <name val="Arial"/>
      <family val="2"/>
    </font>
    <font>
      <b/>
      <sz val="16"/>
      <color indexed="8"/>
      <name val="Arial"/>
      <family val="2"/>
    </font>
    <font>
      <sz val="22"/>
      <name val="Arial"/>
      <family val="2"/>
    </font>
    <font>
      <sz val="14"/>
      <color indexed="8"/>
      <name val="Arial"/>
      <family val="2"/>
    </font>
    <font>
      <sz val="12"/>
      <color indexed="8"/>
      <name val="Arial"/>
      <family val="2"/>
    </font>
    <font>
      <b/>
      <sz val="12"/>
      <color indexed="8"/>
      <name val="Arial"/>
      <family val="2"/>
    </font>
    <font>
      <strike/>
      <sz val="12"/>
      <color indexed="10"/>
      <name val="Arial"/>
      <family val="2"/>
    </font>
    <font>
      <sz val="12"/>
      <color rgb="FF00B050"/>
      <name val="Arial"/>
      <family val="2"/>
    </font>
    <font>
      <sz val="14"/>
      <name val="Arial"/>
      <family val="2"/>
    </font>
    <font>
      <b/>
      <sz val="14"/>
      <name val="Arial"/>
      <family val="2"/>
    </font>
    <font>
      <sz val="12"/>
      <name val="Arial"/>
      <family val="2"/>
    </font>
    <font>
      <b/>
      <sz val="12"/>
      <name val="Arial"/>
      <family val="2"/>
    </font>
    <font>
      <sz val="11"/>
      <name val="Arial"/>
      <family val="2"/>
    </font>
    <font>
      <sz val="10"/>
      <name val="Arial"/>
      <family val="2"/>
    </font>
    <font>
      <sz val="11"/>
      <color theme="0"/>
      <name val="Arial"/>
      <family val="2"/>
    </font>
    <font>
      <strike/>
      <sz val="12"/>
      <color rgb="FFFF0000"/>
      <name val="Arial"/>
      <family val="2"/>
    </font>
    <font>
      <b/>
      <sz val="15"/>
      <color theme="1"/>
      <name val="Arial"/>
      <family val="2"/>
    </font>
    <font>
      <b/>
      <strike/>
      <sz val="15"/>
      <color theme="1"/>
      <name val="Arial"/>
      <family val="2"/>
    </font>
    <font>
      <sz val="12"/>
      <color theme="1"/>
      <name val="Arial"/>
      <family val="2"/>
    </font>
    <font>
      <b/>
      <sz val="12"/>
      <color rgb="FF000000"/>
      <name val="Arial"/>
      <family val="2"/>
    </font>
    <font>
      <sz val="12"/>
      <color rgb="FF000000"/>
      <name val="Arial"/>
      <family val="2"/>
    </font>
    <font>
      <sz val="12"/>
      <color indexed="8"/>
      <name val="Arial"/>
      <family val="2"/>
    </font>
    <font>
      <sz val="12"/>
      <color rgb="FF000000"/>
      <name val="Arial"/>
      <family val="2"/>
    </font>
    <font>
      <b/>
      <sz val="16"/>
      <color rgb="FF000000"/>
      <name val="Arial"/>
      <family val="2"/>
    </font>
    <font>
      <b/>
      <sz val="11"/>
      <color indexed="8"/>
      <name val="Arial"/>
      <family val="2"/>
    </font>
    <font>
      <sz val="11"/>
      <color indexed="8"/>
      <name val="Arial"/>
      <family val="2"/>
    </font>
    <font>
      <b/>
      <sz val="11"/>
      <color theme="1"/>
      <name val="Arial"/>
      <family val="2"/>
    </font>
    <font>
      <b/>
      <sz val="14"/>
      <color indexed="8"/>
      <name val="Arial"/>
      <family val="2"/>
    </font>
    <font>
      <b/>
      <sz val="12"/>
      <color theme="1"/>
      <name val="Arial"/>
      <family val="2"/>
    </font>
    <font>
      <b/>
      <sz val="14"/>
      <color theme="1"/>
      <name val="Arial"/>
      <family val="2"/>
    </font>
    <font>
      <b/>
      <sz val="18"/>
      <name val="Arial"/>
      <family val="2"/>
    </font>
    <font>
      <sz val="9"/>
      <color theme="0"/>
      <name val="Arial"/>
      <family val="2"/>
    </font>
    <font>
      <b/>
      <sz val="16"/>
      <color indexed="8"/>
      <name val="Arial"/>
      <family val="2"/>
    </font>
    <font>
      <sz val="11"/>
      <name val="Arial"/>
      <family val="2"/>
    </font>
    <font>
      <sz val="12"/>
      <name val="Arial"/>
      <family val="2"/>
    </font>
    <font>
      <sz val="10"/>
      <color indexed="8"/>
      <name val="Arial"/>
      <family val="2"/>
    </font>
    <font>
      <b/>
      <sz val="10"/>
      <name val="Arial"/>
      <family val="2"/>
    </font>
    <font>
      <sz val="10"/>
      <name val="Arial"/>
      <family val="2"/>
    </font>
    <font>
      <b/>
      <sz val="10"/>
      <color indexed="10"/>
      <name val="Arial"/>
      <family val="2"/>
    </font>
    <font>
      <b/>
      <sz val="9"/>
      <name val="Arial"/>
      <family val="2"/>
    </font>
    <font>
      <b/>
      <i/>
      <sz val="9"/>
      <color indexed="8"/>
      <name val="Arial"/>
      <family val="2"/>
    </font>
    <font>
      <b/>
      <sz val="10"/>
      <color indexed="8"/>
      <name val="Arial"/>
      <family val="2"/>
    </font>
    <font>
      <i/>
      <sz val="11"/>
      <color indexed="8"/>
      <name val="Arial"/>
      <family val="2"/>
    </font>
    <font>
      <sz val="10"/>
      <color theme="1"/>
      <name val="Arial"/>
      <family val="2"/>
    </font>
    <font>
      <b/>
      <i/>
      <strike/>
      <sz val="9"/>
      <color rgb="FFFF0000"/>
      <name val="Arial"/>
      <family val="2"/>
    </font>
    <font>
      <b/>
      <i/>
      <sz val="9"/>
      <color rgb="FFFF0000"/>
      <name val="Arial"/>
      <family val="2"/>
    </font>
    <font>
      <b/>
      <sz val="10"/>
      <color theme="1"/>
      <name val="Arial"/>
      <family val="2"/>
    </font>
    <font>
      <b/>
      <sz val="10"/>
      <color rgb="FFFF33CC"/>
      <name val="Arial"/>
      <family val="2"/>
    </font>
    <font>
      <b/>
      <sz val="12"/>
      <color indexed="9"/>
      <name val="Arial"/>
      <family val="2"/>
    </font>
    <font>
      <sz val="9"/>
      <color indexed="8"/>
      <name val="Arial"/>
      <family val="2"/>
    </font>
    <font>
      <sz val="9"/>
      <name val="Arial"/>
      <family val="2"/>
    </font>
    <font>
      <b/>
      <sz val="9"/>
      <color rgb="FF000000"/>
      <name val="Arial"/>
      <family val="2"/>
    </font>
    <font>
      <sz val="9"/>
      <color rgb="FF000000"/>
      <name val="Arial"/>
      <family val="2"/>
    </font>
  </fonts>
  <fills count="12">
    <fill>
      <patternFill patternType="none"/>
    </fill>
    <fill>
      <patternFill patternType="gray125"/>
    </fill>
    <fill>
      <patternFill patternType="solid">
        <fgColor indexed="9"/>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8" tint="0.59996337778862885"/>
        <bgColor indexed="64"/>
      </patternFill>
    </fill>
    <fill>
      <patternFill patternType="solid">
        <fgColor theme="1"/>
        <bgColor indexed="64"/>
      </patternFill>
    </fill>
    <fill>
      <patternFill patternType="solid">
        <fgColor theme="7" tint="0.79995117038483843"/>
        <bgColor indexed="64"/>
      </patternFill>
    </fill>
    <fill>
      <patternFill patternType="solid">
        <fgColor theme="5"/>
        <bgColor indexed="64"/>
      </patternFill>
    </fill>
    <fill>
      <patternFill patternType="solid">
        <fgColor theme="5" tint="0.79998168889431442"/>
        <bgColor indexed="64"/>
      </patternFill>
    </fill>
    <fill>
      <patternFill patternType="solid">
        <fgColor theme="1" tint="0.14999847407452621"/>
        <bgColor indexed="64"/>
      </patternFill>
    </fill>
    <fill>
      <patternFill patternType="solid">
        <fgColor theme="9" tint="0.39997558519241921"/>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right/>
      <top style="thin">
        <color indexed="23"/>
      </top>
      <bottom/>
      <diagonal/>
    </border>
    <border>
      <left/>
      <right/>
      <top/>
      <bottom style="thick">
        <color theme="4"/>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49995422223578601"/>
      </left>
      <right style="thin">
        <color theme="1" tint="0.49995422223578601"/>
      </right>
      <top style="thin">
        <color theme="1" tint="0.49995422223578601"/>
      </top>
      <bottom style="thin">
        <color theme="1" tint="0.4999542222357860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6" applyNumberFormat="0" applyFill="0" applyAlignment="0" applyProtection="0"/>
    <xf numFmtId="0" fontId="5" fillId="0" borderId="0"/>
    <xf numFmtId="0" fontId="2" fillId="0" borderId="0"/>
    <xf numFmtId="0" fontId="2" fillId="0" borderId="0"/>
    <xf numFmtId="0" fontId="5" fillId="0" borderId="0"/>
  </cellStyleXfs>
  <cellXfs count="114">
    <xf numFmtId="0" fontId="0" fillId="0" borderId="0" xfId="0"/>
    <xf numFmtId="0" fontId="6" fillId="5" borderId="0" xfId="0" applyFont="1" applyFill="1"/>
    <xf numFmtId="0" fontId="8" fillId="0" borderId="0" xfId="4" applyFont="1" applyAlignment="1">
      <alignment horizontal="left" vertical="center"/>
    </xf>
    <xf numFmtId="0" fontId="10" fillId="0" borderId="0" xfId="4" applyFont="1" applyAlignment="1">
      <alignment horizontal="left" vertical="center"/>
    </xf>
    <xf numFmtId="0" fontId="2" fillId="0" borderId="0" xfId="4" applyAlignment="1">
      <alignment horizontal="left" vertical="center"/>
    </xf>
    <xf numFmtId="0" fontId="3" fillId="0" borderId="0" xfId="4" applyFont="1" applyAlignment="1">
      <alignment horizontal="left" vertical="center"/>
    </xf>
    <xf numFmtId="0" fontId="11" fillId="0" borderId="0" xfId="4" applyFont="1" applyAlignment="1">
      <alignment horizontal="left" vertical="center"/>
    </xf>
    <xf numFmtId="0" fontId="15" fillId="4" borderId="2" xfId="4" applyFont="1" applyFill="1" applyBorder="1" applyAlignment="1">
      <alignment horizontal="left" vertical="center" wrapText="1"/>
    </xf>
    <xf numFmtId="0" fontId="17" fillId="3" borderId="3" xfId="4" applyFont="1" applyFill="1" applyBorder="1" applyAlignment="1">
      <alignment horizontal="left" vertical="center" wrapText="1"/>
    </xf>
    <xf numFmtId="0" fontId="17" fillId="3" borderId="1" xfId="4" applyFont="1" applyFill="1" applyBorder="1" applyAlignment="1">
      <alignment horizontal="left" vertical="center" wrapText="1"/>
    </xf>
    <xf numFmtId="0" fontId="17" fillId="3" borderId="2" xfId="4" applyFont="1" applyFill="1" applyBorder="1" applyAlignment="1">
      <alignment horizontal="left" vertical="center" wrapText="1"/>
    </xf>
    <xf numFmtId="0" fontId="17" fillId="6" borderId="1" xfId="4" applyFont="1" applyFill="1" applyBorder="1" applyAlignment="1">
      <alignment horizontal="left" vertical="center" wrapText="1"/>
    </xf>
    <xf numFmtId="0" fontId="20" fillId="6" borderId="1" xfId="4" applyFont="1" applyFill="1" applyBorder="1" applyAlignment="1">
      <alignment horizontal="left" vertical="center" wrapText="1"/>
    </xf>
    <xf numFmtId="0" fontId="17" fillId="9" borderId="2" xfId="4" applyFont="1" applyFill="1" applyBorder="1" applyAlignment="1">
      <alignment horizontal="left" vertical="center" wrapText="1"/>
    </xf>
    <xf numFmtId="0" fontId="9" fillId="0" borderId="0" xfId="4" applyFont="1" applyAlignment="1">
      <alignment horizontal="left" vertical="center"/>
    </xf>
    <xf numFmtId="0" fontId="11" fillId="4" borderId="2" xfId="4" applyFont="1" applyFill="1" applyBorder="1" applyAlignment="1">
      <alignment horizontal="left" vertical="center" wrapText="1"/>
    </xf>
    <xf numFmtId="0" fontId="14" fillId="4" borderId="2" xfId="4" applyFont="1" applyFill="1" applyBorder="1" applyAlignment="1">
      <alignment horizontal="left" vertical="center" wrapText="1"/>
    </xf>
    <xf numFmtId="0" fontId="7" fillId="8" borderId="6" xfId="1" applyFont="1" applyFill="1" applyAlignment="1">
      <alignment horizontal="left" vertical="center" wrapText="1"/>
    </xf>
    <xf numFmtId="0" fontId="7" fillId="8" borderId="2" xfId="1" applyFont="1" applyFill="1" applyBorder="1" applyAlignment="1">
      <alignment horizontal="left" vertical="center" wrapText="1"/>
    </xf>
    <xf numFmtId="0" fontId="1" fillId="0" borderId="0" xfId="4" applyFont="1" applyAlignment="1">
      <alignment horizontal="left" vertical="center"/>
    </xf>
    <xf numFmtId="0" fontId="15" fillId="9" borderId="12" xfId="4" applyFont="1" applyFill="1" applyBorder="1" applyAlignment="1">
      <alignment horizontal="left" vertical="center" wrapText="1"/>
    </xf>
    <xf numFmtId="0" fontId="17" fillId="9" borderId="12" xfId="4" applyFont="1" applyFill="1" applyBorder="1" applyAlignment="1">
      <alignment horizontal="left" vertical="center" wrapText="1"/>
    </xf>
    <xf numFmtId="0" fontId="19" fillId="2" borderId="0" xfId="4" applyFont="1" applyFill="1" applyAlignment="1">
      <alignment horizontal="left" vertical="center"/>
    </xf>
    <xf numFmtId="0" fontId="19" fillId="6" borderId="0" xfId="4" applyFont="1" applyFill="1" applyAlignment="1">
      <alignment horizontal="left" vertical="center"/>
    </xf>
    <xf numFmtId="0" fontId="21" fillId="0" borderId="0" xfId="4" applyFont="1" applyAlignment="1">
      <alignment horizontal="left" vertical="center"/>
    </xf>
    <xf numFmtId="0" fontId="22" fillId="3" borderId="1" xfId="4" applyFont="1" applyFill="1" applyBorder="1" applyAlignment="1">
      <alignment horizontal="left" vertical="center" wrapText="1"/>
    </xf>
    <xf numFmtId="0" fontId="23" fillId="8" borderId="2" xfId="1" applyFont="1" applyFill="1" applyBorder="1" applyAlignment="1">
      <alignment horizontal="left" vertical="center" wrapText="1"/>
    </xf>
    <xf numFmtId="0" fontId="25" fillId="3" borderId="1" xfId="4" applyFont="1" applyFill="1" applyBorder="1" applyAlignment="1">
      <alignment horizontal="left" vertical="center" wrapText="1"/>
    </xf>
    <xf numFmtId="0" fontId="0" fillId="11" borderId="0" xfId="0" applyFill="1"/>
    <xf numFmtId="0" fontId="27" fillId="4" borderId="2" xfId="4" applyFont="1" applyFill="1" applyBorder="1" applyAlignment="1">
      <alignment horizontal="left" vertical="center" wrapText="1"/>
    </xf>
    <xf numFmtId="0" fontId="29" fillId="4" borderId="2" xfId="4" applyFont="1" applyFill="1" applyBorder="1" applyAlignment="1">
      <alignment horizontal="left" vertical="center" wrapText="1"/>
    </xf>
    <xf numFmtId="0" fontId="30" fillId="0" borderId="0" xfId="0" applyFont="1"/>
    <xf numFmtId="0" fontId="32" fillId="0" borderId="0" xfId="0" applyFont="1"/>
    <xf numFmtId="0" fontId="32" fillId="11" borderId="0" xfId="0" applyFont="1" applyFill="1"/>
    <xf numFmtId="0" fontId="34" fillId="0" borderId="0" xfId="0" applyFont="1"/>
    <xf numFmtId="0" fontId="36" fillId="0" borderId="0" xfId="0" applyFont="1"/>
    <xf numFmtId="0" fontId="37" fillId="0" borderId="0" xfId="4" applyFont="1" applyAlignment="1">
      <alignment horizontal="left" vertical="center"/>
    </xf>
    <xf numFmtId="0" fontId="38" fillId="0" borderId="0" xfId="4" applyFont="1"/>
    <xf numFmtId="0" fontId="32" fillId="0" borderId="0" xfId="4" applyFont="1"/>
    <xf numFmtId="0" fontId="32" fillId="0" borderId="0" xfId="4" applyFont="1" applyAlignment="1">
      <alignment wrapText="1"/>
    </xf>
    <xf numFmtId="0" fontId="32" fillId="0" borderId="0" xfId="4" applyFont="1" applyAlignment="1">
      <alignment horizontal="left" vertical="center"/>
    </xf>
    <xf numFmtId="165" fontId="32" fillId="0" borderId="0" xfId="4" applyNumberFormat="1" applyFont="1" applyAlignment="1">
      <alignment horizontal="center"/>
    </xf>
    <xf numFmtId="165" fontId="32" fillId="0" borderId="0" xfId="4" applyNumberFormat="1" applyFont="1" applyAlignment="1">
      <alignment horizontal="right"/>
    </xf>
    <xf numFmtId="165" fontId="32" fillId="0" borderId="0" xfId="4" applyNumberFormat="1" applyFont="1"/>
    <xf numFmtId="0" fontId="39" fillId="0" borderId="0" xfId="4" applyFont="1" applyAlignment="1">
      <alignment horizontal="left" vertical="center"/>
    </xf>
    <xf numFmtId="0" fontId="28" fillId="0" borderId="0" xfId="2" applyFont="1" applyAlignment="1">
      <alignment horizontal="left" vertical="center"/>
    </xf>
    <xf numFmtId="165" fontId="28" fillId="0" borderId="0" xfId="2" applyNumberFormat="1" applyFont="1"/>
    <xf numFmtId="0" fontId="34" fillId="0" borderId="0" xfId="4" applyFont="1"/>
    <xf numFmtId="0" fontId="40" fillId="0" borderId="0" xfId="4" applyFont="1"/>
    <xf numFmtId="0" fontId="41" fillId="2" borderId="0" xfId="4" applyFont="1" applyFill="1" applyAlignment="1">
      <alignment horizontal="left" wrapText="1"/>
    </xf>
    <xf numFmtId="0" fontId="41" fillId="0" borderId="0" xfId="2" applyFont="1" applyAlignment="1">
      <alignment horizontal="left" vertical="center"/>
    </xf>
    <xf numFmtId="165" fontId="41" fillId="0" borderId="0" xfId="2" applyNumberFormat="1" applyFont="1"/>
    <xf numFmtId="165" fontId="40" fillId="0" borderId="0" xfId="4" applyNumberFormat="1" applyFont="1"/>
    <xf numFmtId="0" fontId="41" fillId="2" borderId="0" xfId="4" applyFont="1" applyFill="1"/>
    <xf numFmtId="0" fontId="28" fillId="2" borderId="0" xfId="4" applyFont="1" applyFill="1"/>
    <xf numFmtId="0" fontId="28" fillId="2" borderId="0" xfId="4" applyFont="1" applyFill="1" applyAlignment="1">
      <alignment horizontal="left" wrapText="1"/>
    </xf>
    <xf numFmtId="0" fontId="28" fillId="2" borderId="0" xfId="4" applyFont="1" applyFill="1" applyAlignment="1">
      <alignment horizontal="left" vertical="center"/>
    </xf>
    <xf numFmtId="165" fontId="28" fillId="2" borderId="0" xfId="4" applyNumberFormat="1" applyFont="1" applyFill="1" applyAlignment="1">
      <alignment horizontal="center"/>
    </xf>
    <xf numFmtId="165" fontId="28" fillId="0" borderId="0" xfId="4" applyNumberFormat="1" applyFont="1"/>
    <xf numFmtId="0" fontId="28" fillId="0" borderId="0" xfId="4" applyFont="1"/>
    <xf numFmtId="0" fontId="42" fillId="4" borderId="2" xfId="4" applyFont="1" applyFill="1" applyBorder="1" applyAlignment="1">
      <alignment vertical="top" wrapText="1"/>
    </xf>
    <xf numFmtId="0" fontId="44" fillId="4" borderId="2" xfId="2" applyFont="1" applyFill="1" applyBorder="1" applyAlignment="1">
      <alignment vertical="top" wrapText="1"/>
    </xf>
    <xf numFmtId="0" fontId="43" fillId="4" borderId="2" xfId="2" applyFont="1" applyFill="1" applyBorder="1" applyAlignment="1">
      <alignment horizontal="center" vertical="center" wrapText="1"/>
    </xf>
    <xf numFmtId="165" fontId="42" fillId="4" borderId="2" xfId="4" applyNumberFormat="1" applyFont="1" applyFill="1" applyBorder="1" applyAlignment="1">
      <alignment horizontal="center" wrapText="1"/>
    </xf>
    <xf numFmtId="165" fontId="42" fillId="4" borderId="2" xfId="2" applyNumberFormat="1" applyFont="1" applyFill="1" applyBorder="1" applyAlignment="1">
      <alignment wrapText="1"/>
    </xf>
    <xf numFmtId="165" fontId="42" fillId="4" borderId="2" xfId="4" applyNumberFormat="1" applyFont="1" applyFill="1" applyBorder="1" applyAlignment="1">
      <alignment wrapText="1"/>
    </xf>
    <xf numFmtId="0" fontId="42" fillId="0" borderId="0" xfId="4" applyFont="1"/>
    <xf numFmtId="0" fontId="42" fillId="0" borderId="0" xfId="4" applyFont="1" applyAlignment="1">
      <alignment wrapText="1"/>
    </xf>
    <xf numFmtId="0" fontId="42" fillId="4" borderId="0" xfId="4" applyFont="1" applyFill="1" applyAlignment="1">
      <alignment vertical="top" wrapText="1"/>
    </xf>
    <xf numFmtId="0" fontId="44" fillId="4" borderId="13" xfId="4" applyFont="1" applyFill="1" applyBorder="1" applyAlignment="1">
      <alignment horizontal="left" vertical="center" wrapText="1"/>
    </xf>
    <xf numFmtId="0" fontId="43" fillId="4" borderId="0" xfId="2" applyFont="1" applyFill="1" applyAlignment="1">
      <alignment horizontal="center" vertical="center" wrapText="1"/>
    </xf>
    <xf numFmtId="165" fontId="42" fillId="4" borderId="0" xfId="4" applyNumberFormat="1" applyFont="1" applyFill="1" applyAlignment="1">
      <alignment horizontal="center" wrapText="1"/>
    </xf>
    <xf numFmtId="165" fontId="42" fillId="4" borderId="0" xfId="2" applyNumberFormat="1" applyFont="1" applyFill="1" applyAlignment="1">
      <alignment wrapText="1"/>
    </xf>
    <xf numFmtId="165" fontId="42" fillId="4" borderId="0" xfId="4" applyNumberFormat="1" applyFont="1" applyFill="1" applyAlignment="1">
      <alignment wrapText="1"/>
    </xf>
    <xf numFmtId="0" fontId="46" fillId="8" borderId="2" xfId="1" applyFont="1" applyFill="1" applyBorder="1" applyAlignment="1">
      <alignment vertical="center" wrapText="1"/>
    </xf>
    <xf numFmtId="0" fontId="46" fillId="8" borderId="2" xfId="1" applyFont="1" applyFill="1" applyBorder="1" applyAlignment="1">
      <alignment horizontal="center" vertical="center" wrapText="1"/>
    </xf>
    <xf numFmtId="165" fontId="46" fillId="8" borderId="2" xfId="1" applyNumberFormat="1" applyFont="1" applyFill="1" applyBorder="1" applyAlignment="1">
      <alignment horizontal="center" vertical="center" wrapText="1"/>
    </xf>
    <xf numFmtId="0" fontId="31" fillId="0" borderId="0" xfId="4" applyFont="1" applyAlignment="1">
      <alignment horizontal="center" vertical="center"/>
    </xf>
    <xf numFmtId="0" fontId="47" fillId="0" borderId="0" xfId="4" applyFont="1" applyAlignment="1">
      <alignment horizontal="right" vertical="center" wrapText="1"/>
    </xf>
    <xf numFmtId="0" fontId="42" fillId="3" borderId="7" xfId="4" applyFont="1" applyFill="1" applyBorder="1" applyAlignment="1">
      <alignment vertical="center" wrapText="1"/>
    </xf>
    <xf numFmtId="0" fontId="42" fillId="3" borderId="7" xfId="4" applyFont="1" applyFill="1" applyBorder="1" applyAlignment="1">
      <alignment horizontal="left" vertical="center" wrapText="1"/>
    </xf>
    <xf numFmtId="166" fontId="42" fillId="3" borderId="7" xfId="4" applyNumberFormat="1" applyFont="1" applyFill="1" applyBorder="1" applyAlignment="1">
      <alignment horizontal="right" vertical="center" wrapText="1"/>
    </xf>
    <xf numFmtId="166" fontId="31" fillId="3" borderId="7" xfId="4" applyNumberFormat="1" applyFont="1" applyFill="1" applyBorder="1" applyAlignment="1">
      <alignment horizontal="center" vertical="center" wrapText="1"/>
    </xf>
    <xf numFmtId="0" fontId="49" fillId="0" borderId="0" xfId="4" applyFont="1"/>
    <xf numFmtId="0" fontId="50" fillId="3" borderId="7" xfId="4" applyFont="1" applyFill="1" applyBorder="1" applyAlignment="1">
      <alignment vertical="center" wrapText="1"/>
    </xf>
    <xf numFmtId="166" fontId="42" fillId="3" borderId="8" xfId="4" applyNumberFormat="1" applyFont="1" applyFill="1" applyBorder="1" applyAlignment="1">
      <alignment horizontal="right" vertical="center" wrapText="1"/>
    </xf>
    <xf numFmtId="0" fontId="51" fillId="0" borderId="0" xfId="4" applyFont="1" applyAlignment="1">
      <alignment horizontal="right" vertical="center" wrapText="1"/>
    </xf>
    <xf numFmtId="166" fontId="42" fillId="3" borderId="9" xfId="4" applyNumberFormat="1" applyFont="1" applyFill="1" applyBorder="1" applyAlignment="1">
      <alignment horizontal="right" vertical="center" wrapText="1"/>
    </xf>
    <xf numFmtId="166" fontId="42" fillId="3" borderId="2" xfId="4" applyNumberFormat="1" applyFont="1" applyFill="1" applyBorder="1" applyAlignment="1">
      <alignment horizontal="right" vertical="center" wrapText="1"/>
    </xf>
    <xf numFmtId="0" fontId="52" fillId="0" borderId="0" xfId="4" applyFont="1" applyAlignment="1">
      <alignment horizontal="right" vertical="center" wrapText="1"/>
    </xf>
    <xf numFmtId="166" fontId="50" fillId="3" borderId="2" xfId="4" applyNumberFormat="1" applyFont="1" applyFill="1" applyBorder="1" applyAlignment="1">
      <alignment horizontal="right" vertical="center" wrapText="1"/>
    </xf>
    <xf numFmtId="166" fontId="33" fillId="3" borderId="7" xfId="4" applyNumberFormat="1" applyFont="1" applyFill="1" applyBorder="1" applyAlignment="1">
      <alignment horizontal="center" vertical="center" wrapText="1"/>
    </xf>
    <xf numFmtId="166" fontId="32" fillId="3" borderId="2" xfId="4" applyNumberFormat="1" applyFont="1" applyFill="1" applyBorder="1" applyAlignment="1">
      <alignment vertical="center" wrapText="1"/>
    </xf>
    <xf numFmtId="166" fontId="42" fillId="3" borderId="3" xfId="4" applyNumberFormat="1" applyFont="1" applyFill="1" applyBorder="1" applyAlignment="1">
      <alignment horizontal="right" vertical="center" wrapText="1"/>
    </xf>
    <xf numFmtId="166" fontId="42" fillId="3" borderId="10" xfId="4" applyNumberFormat="1" applyFont="1" applyFill="1" applyBorder="1" applyAlignment="1">
      <alignment horizontal="right" vertical="center" wrapText="1"/>
    </xf>
    <xf numFmtId="166" fontId="42" fillId="3" borderId="1" xfId="4" applyNumberFormat="1" applyFont="1" applyFill="1" applyBorder="1" applyAlignment="1">
      <alignment horizontal="right" vertical="center" wrapText="1"/>
    </xf>
    <xf numFmtId="0" fontId="49" fillId="2" borderId="0" xfId="4" applyFont="1" applyFill="1"/>
    <xf numFmtId="0" fontId="47" fillId="2" borderId="0" xfId="4" applyFont="1" applyFill="1" applyAlignment="1">
      <alignment horizontal="right" vertical="center" wrapText="1"/>
    </xf>
    <xf numFmtId="166" fontId="42" fillId="3" borderId="4" xfId="4" applyNumberFormat="1" applyFont="1" applyFill="1" applyBorder="1" applyAlignment="1">
      <alignment horizontal="right" vertical="center" wrapText="1"/>
    </xf>
    <xf numFmtId="0" fontId="42" fillId="3" borderId="11" xfId="4" applyFont="1" applyFill="1" applyBorder="1" applyAlignment="1">
      <alignment vertical="center" wrapText="1"/>
    </xf>
    <xf numFmtId="164" fontId="53" fillId="3" borderId="11" xfId="4" applyNumberFormat="1" applyFont="1" applyFill="1" applyBorder="1" applyAlignment="1">
      <alignment horizontal="right" vertical="center" wrapText="1"/>
    </xf>
    <xf numFmtId="164" fontId="54" fillId="3" borderId="11" xfId="4" applyNumberFormat="1" applyFont="1" applyFill="1" applyBorder="1" applyAlignment="1">
      <alignment horizontal="right" vertical="center" wrapText="1"/>
    </xf>
    <xf numFmtId="0" fontId="55" fillId="10" borderId="3" xfId="4" applyFont="1" applyFill="1" applyBorder="1" applyAlignment="1">
      <alignment horizontal="left" wrapText="1"/>
    </xf>
    <xf numFmtId="0" fontId="55" fillId="10" borderId="3" xfId="4" applyFont="1" applyFill="1" applyBorder="1" applyAlignment="1">
      <alignment horizontal="right" wrapText="1"/>
    </xf>
    <xf numFmtId="0" fontId="55" fillId="10" borderId="3" xfId="4" applyFont="1" applyFill="1" applyBorder="1" applyAlignment="1">
      <alignment horizontal="left" vertical="center" wrapText="1"/>
    </xf>
    <xf numFmtId="166" fontId="55" fillId="10" borderId="3" xfId="4" applyNumberFormat="1" applyFont="1" applyFill="1" applyBorder="1" applyAlignment="1">
      <alignment horizontal="center" wrapText="1"/>
    </xf>
    <xf numFmtId="166" fontId="35" fillId="0" borderId="3" xfId="4" applyNumberFormat="1" applyFont="1" applyBorder="1" applyAlignment="1">
      <alignment horizontal="center" vertical="center" wrapText="1"/>
    </xf>
    <xf numFmtId="0" fontId="56" fillId="0" borderId="0" xfId="4" applyFont="1" applyAlignment="1">
      <alignment wrapText="1"/>
    </xf>
    <xf numFmtId="0" fontId="32" fillId="0" borderId="0" xfId="4" applyFont="1" applyAlignment="1">
      <alignment horizontal="left" vertical="center" wrapText="1"/>
    </xf>
    <xf numFmtId="166" fontId="32" fillId="0" borderId="0" xfId="4" applyNumberFormat="1" applyFont="1" applyAlignment="1">
      <alignment wrapText="1"/>
    </xf>
    <xf numFmtId="0" fontId="56" fillId="0" borderId="0" xfId="4" applyFont="1"/>
    <xf numFmtId="0" fontId="58" fillId="7" borderId="5" xfId="2" applyFont="1" applyFill="1" applyBorder="1" applyAlignment="1">
      <alignment horizontal="center" vertical="top" wrapText="1"/>
    </xf>
    <xf numFmtId="0" fontId="57" fillId="7" borderId="5" xfId="2" applyFont="1" applyFill="1" applyBorder="1" applyAlignment="1">
      <alignment horizontal="center" vertical="top" wrapText="1"/>
    </xf>
    <xf numFmtId="0" fontId="3" fillId="0" borderId="0" xfId="4" applyFont="1"/>
  </cellXfs>
  <cellStyles count="6">
    <cellStyle name="Heading 1" xfId="1" builtinId="16"/>
    <cellStyle name="Normal" xfId="0" builtinId="0"/>
    <cellStyle name="Normal 2" xfId="2" xr:uid="{00000000-0005-0000-0000-000002000000}"/>
    <cellStyle name="Normal 2 2" xfId="3" xr:uid="{00000000-0005-0000-0000-000003000000}"/>
    <cellStyle name="Normal 2 3" xfId="4" xr:uid="{00000000-0005-0000-0000-000004000000}"/>
    <cellStyle name="Normal 2 4" xfId="5" xr:uid="{00000000-0005-0000-0000-000005000000}"/>
  </cellStyles>
  <dxfs count="0"/>
  <tableStyles count="0" defaultTableStyle="TableStyleMedium2" defaultPivotStyle="PivotStyleLight16"/>
  <colors>
    <mruColors>
      <color rgb="FFEA00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5" tint="-0.24994659260841701"/>
  </sheetPr>
  <dimension ref="B2:D23"/>
  <sheetViews>
    <sheetView topLeftCell="A10" zoomScale="90" zoomScaleNormal="90" workbookViewId="0">
      <selection activeCell="C24" sqref="C24"/>
    </sheetView>
  </sheetViews>
  <sheetFormatPr defaultRowHeight="15" x14ac:dyDescent="0.25"/>
  <cols>
    <col min="1" max="1" width="4" customWidth="1"/>
    <col min="2" max="2" width="24.85546875" bestFit="1" customWidth="1"/>
    <col min="3" max="3" width="66" bestFit="1" customWidth="1"/>
    <col min="4" max="4" width="24.85546875" bestFit="1" customWidth="1"/>
  </cols>
  <sheetData>
    <row r="2" spans="2:4" x14ac:dyDescent="0.25">
      <c r="B2" s="1" t="s">
        <v>0</v>
      </c>
    </row>
    <row r="3" spans="2:4" x14ac:dyDescent="0.25">
      <c r="B3" t="s">
        <v>1</v>
      </c>
    </row>
    <row r="4" spans="2:4" x14ac:dyDescent="0.25">
      <c r="B4" t="s">
        <v>2</v>
      </c>
    </row>
    <row r="5" spans="2:4" x14ac:dyDescent="0.25">
      <c r="B5" t="s">
        <v>3</v>
      </c>
    </row>
    <row r="6" spans="2:4" x14ac:dyDescent="0.25">
      <c r="B6" t="s">
        <v>4</v>
      </c>
    </row>
    <row r="9" spans="2:4" x14ac:dyDescent="0.25">
      <c r="C9" s="1" t="s">
        <v>5</v>
      </c>
      <c r="D9" s="1" t="s">
        <v>0</v>
      </c>
    </row>
    <row r="10" spans="2:4" x14ac:dyDescent="0.25">
      <c r="C10" t="s">
        <v>6</v>
      </c>
      <c r="D10" t="s">
        <v>1</v>
      </c>
    </row>
    <row r="11" spans="2:4" x14ac:dyDescent="0.25">
      <c r="C11" t="s">
        <v>2</v>
      </c>
      <c r="D11" t="s">
        <v>2</v>
      </c>
    </row>
    <row r="12" spans="2:4" x14ac:dyDescent="0.25">
      <c r="C12" t="s">
        <v>7</v>
      </c>
      <c r="D12" t="s">
        <v>3</v>
      </c>
    </row>
    <row r="13" spans="2:4" x14ac:dyDescent="0.25">
      <c r="C13" t="s">
        <v>8</v>
      </c>
      <c r="D13" t="s">
        <v>3</v>
      </c>
    </row>
    <row r="14" spans="2:4" x14ac:dyDescent="0.25">
      <c r="C14" t="s">
        <v>9</v>
      </c>
      <c r="D14" t="s">
        <v>4</v>
      </c>
    </row>
    <row r="15" spans="2:4" x14ac:dyDescent="0.25">
      <c r="C15" t="s">
        <v>10</v>
      </c>
      <c r="D15" t="s">
        <v>4</v>
      </c>
    </row>
    <row r="16" spans="2:4" x14ac:dyDescent="0.25">
      <c r="C16" t="s">
        <v>11</v>
      </c>
      <c r="D16" t="s">
        <v>4</v>
      </c>
    </row>
    <row r="17" spans="3:4" x14ac:dyDescent="0.25">
      <c r="C17" t="s">
        <v>12</v>
      </c>
      <c r="D17" t="s">
        <v>4</v>
      </c>
    </row>
    <row r="18" spans="3:4" x14ac:dyDescent="0.25">
      <c r="C18" t="s">
        <v>13</v>
      </c>
      <c r="D18" t="s">
        <v>4</v>
      </c>
    </row>
    <row r="19" spans="3:4" x14ac:dyDescent="0.25">
      <c r="C19" t="s">
        <v>14</v>
      </c>
      <c r="D19" t="s">
        <v>4</v>
      </c>
    </row>
    <row r="20" spans="3:4" x14ac:dyDescent="0.25">
      <c r="C20" t="s">
        <v>15</v>
      </c>
      <c r="D20" t="s">
        <v>4</v>
      </c>
    </row>
    <row r="21" spans="3:4" x14ac:dyDescent="0.25">
      <c r="C21" t="s">
        <v>16</v>
      </c>
      <c r="D21" t="s">
        <v>4</v>
      </c>
    </row>
    <row r="22" spans="3:4" x14ac:dyDescent="0.25">
      <c r="C22" t="s">
        <v>17</v>
      </c>
      <c r="D22" t="s">
        <v>4</v>
      </c>
    </row>
    <row r="23" spans="3:4" x14ac:dyDescent="0.25">
      <c r="C23" t="s">
        <v>18</v>
      </c>
      <c r="D23" t="s">
        <v>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4659260841701"/>
  </sheetPr>
  <dimension ref="A1:E13"/>
  <sheetViews>
    <sheetView workbookViewId="0">
      <selection activeCell="A2" sqref="A2"/>
    </sheetView>
  </sheetViews>
  <sheetFormatPr defaultRowHeight="15" x14ac:dyDescent="0.25"/>
  <cols>
    <col min="1" max="1" width="159.140625" customWidth="1"/>
    <col min="5" max="5" width="39.28515625" customWidth="1"/>
    <col min="6" max="6" width="28.42578125" customWidth="1"/>
  </cols>
  <sheetData>
    <row r="1" spans="1:5" ht="20.25" x14ac:dyDescent="0.3">
      <c r="A1" s="31" t="s">
        <v>19</v>
      </c>
    </row>
    <row r="2" spans="1:5" ht="18" x14ac:dyDescent="0.25">
      <c r="A2" s="34" t="s">
        <v>20</v>
      </c>
    </row>
    <row r="3" spans="1:5" x14ac:dyDescent="0.25">
      <c r="A3" s="32" t="s">
        <v>21</v>
      </c>
    </row>
    <row r="4" spans="1:5" x14ac:dyDescent="0.25">
      <c r="A4" s="32" t="s">
        <v>22</v>
      </c>
    </row>
    <row r="5" spans="1:5" x14ac:dyDescent="0.25">
      <c r="A5" s="32" t="s">
        <v>23</v>
      </c>
    </row>
    <row r="6" spans="1:5" x14ac:dyDescent="0.25">
      <c r="A6" s="32"/>
    </row>
    <row r="7" spans="1:5" x14ac:dyDescent="0.25">
      <c r="A7" s="32" t="s">
        <v>24</v>
      </c>
    </row>
    <row r="8" spans="1:5" x14ac:dyDescent="0.25">
      <c r="A8" s="32" t="s">
        <v>25</v>
      </c>
    </row>
    <row r="9" spans="1:5" x14ac:dyDescent="0.25">
      <c r="A9" s="32"/>
    </row>
    <row r="10" spans="1:5" ht="18" x14ac:dyDescent="0.25">
      <c r="A10" s="35" t="s">
        <v>26</v>
      </c>
    </row>
    <row r="11" spans="1:5" x14ac:dyDescent="0.25">
      <c r="A11" s="33" t="s">
        <v>27</v>
      </c>
      <c r="B11" s="28"/>
      <c r="C11" s="28"/>
      <c r="D11" s="28"/>
      <c r="E11" s="28"/>
    </row>
    <row r="12" spans="1:5" x14ac:dyDescent="0.25">
      <c r="A12" s="33" t="s">
        <v>28</v>
      </c>
      <c r="B12" s="28"/>
      <c r="C12" s="28"/>
      <c r="D12" s="28"/>
      <c r="E12" s="28"/>
    </row>
    <row r="13" spans="1:5" x14ac:dyDescent="0.25">
      <c r="A13" s="33" t="s">
        <v>29</v>
      </c>
      <c r="B13" s="28"/>
      <c r="C13" s="28"/>
      <c r="D13" s="28"/>
      <c r="E13" s="28"/>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5" tint="-0.24994659260841701"/>
  </sheetPr>
  <dimension ref="A1:H31"/>
  <sheetViews>
    <sheetView tabSelected="1" topLeftCell="A6" zoomScale="110" zoomScaleNormal="110" workbookViewId="0">
      <selection activeCell="B3" sqref="B3"/>
    </sheetView>
  </sheetViews>
  <sheetFormatPr defaultColWidth="9.5703125" defaultRowHeight="14.25" x14ac:dyDescent="0.2"/>
  <cols>
    <col min="1" max="1" width="13.85546875" style="110" customWidth="1"/>
    <col min="2" max="2" width="31" style="38" customWidth="1"/>
    <col min="3" max="3" width="68" style="39" customWidth="1"/>
    <col min="4" max="4" width="45.85546875" style="40" customWidth="1"/>
    <col min="5" max="5" width="11.85546875" style="41" customWidth="1"/>
    <col min="6" max="6" width="11.85546875" style="42" customWidth="1"/>
    <col min="7" max="7" width="12.140625" style="43" customWidth="1"/>
    <col min="8" max="8" width="16.42578125" style="43" customWidth="1"/>
    <col min="9" max="16384" width="9.5703125" style="38"/>
  </cols>
  <sheetData>
    <row r="1" spans="1:8" ht="10.5" customHeight="1" x14ac:dyDescent="0.2">
      <c r="A1" s="37" t="s">
        <v>30</v>
      </c>
    </row>
    <row r="2" spans="1:8" ht="20.25" x14ac:dyDescent="0.2">
      <c r="A2" s="44" t="s">
        <v>19</v>
      </c>
      <c r="D2" s="45"/>
      <c r="E2" s="46"/>
      <c r="F2" s="46"/>
      <c r="G2" s="46"/>
    </row>
    <row r="3" spans="1:8" ht="18" x14ac:dyDescent="0.25">
      <c r="A3" s="113" t="s">
        <v>31</v>
      </c>
      <c r="D3" s="45"/>
      <c r="E3" s="46"/>
      <c r="F3" s="46"/>
      <c r="G3" s="46"/>
    </row>
    <row r="4" spans="1:8" s="48" customFormat="1" ht="17.100000000000001" customHeight="1" x14ac:dyDescent="0.25">
      <c r="A4" s="47"/>
      <c r="C4" s="49"/>
      <c r="D4" s="50"/>
      <c r="E4" s="51"/>
      <c r="F4" s="51"/>
      <c r="G4" s="51"/>
      <c r="H4" s="52"/>
    </row>
    <row r="5" spans="1:8" s="59" customFormat="1" ht="33" customHeight="1" x14ac:dyDescent="0.2">
      <c r="A5" s="53" t="s">
        <v>32</v>
      </c>
      <c r="B5" s="54"/>
      <c r="C5" s="55"/>
      <c r="D5" s="56"/>
      <c r="E5" s="57"/>
      <c r="F5" s="46"/>
      <c r="G5" s="58"/>
      <c r="H5" s="58"/>
    </row>
    <row r="6" spans="1:8" s="66" customFormat="1" ht="317.25" customHeight="1" x14ac:dyDescent="0.2">
      <c r="A6" s="59"/>
      <c r="B6" s="60" t="s">
        <v>33</v>
      </c>
      <c r="C6" s="61" t="s">
        <v>34</v>
      </c>
      <c r="D6" s="62" t="s">
        <v>35</v>
      </c>
      <c r="E6" s="63"/>
      <c r="F6" s="64"/>
      <c r="G6" s="65"/>
      <c r="H6" s="65"/>
    </row>
    <row r="7" spans="1:8" s="66" customFormat="1" ht="66.75" customHeight="1" x14ac:dyDescent="0.2">
      <c r="A7" s="67"/>
      <c r="B7" s="68"/>
      <c r="C7" s="69" t="s">
        <v>36</v>
      </c>
      <c r="D7" s="70"/>
      <c r="E7" s="71"/>
      <c r="F7" s="72"/>
      <c r="G7" s="73"/>
      <c r="H7" s="65"/>
    </row>
    <row r="8" spans="1:8" s="77" customFormat="1" ht="65.099999999999994" customHeight="1" x14ac:dyDescent="0.2">
      <c r="A8" s="67"/>
      <c r="B8" s="74" t="s">
        <v>37</v>
      </c>
      <c r="C8" s="75" t="s">
        <v>38</v>
      </c>
      <c r="D8" s="75" t="s">
        <v>39</v>
      </c>
      <c r="E8" s="76" t="s">
        <v>40</v>
      </c>
      <c r="F8" s="76" t="s">
        <v>41</v>
      </c>
      <c r="G8" s="76" t="s">
        <v>42</v>
      </c>
      <c r="H8" s="76" t="s">
        <v>43</v>
      </c>
    </row>
    <row r="9" spans="1:8" s="83" customFormat="1" ht="28.5" customHeight="1" x14ac:dyDescent="0.2">
      <c r="A9" s="78" t="s">
        <v>44</v>
      </c>
      <c r="B9" s="79" t="s">
        <v>1</v>
      </c>
      <c r="C9" s="79" t="s">
        <v>6</v>
      </c>
      <c r="D9" s="80" t="s">
        <v>45</v>
      </c>
      <c r="E9" s="81">
        <f>70400*15%</f>
        <v>10560</v>
      </c>
      <c r="F9" s="81">
        <f>70400*15%</f>
        <v>10560</v>
      </c>
      <c r="G9" s="81">
        <f>65885*15%</f>
        <v>9882.75</v>
      </c>
      <c r="H9" s="82">
        <f t="shared" ref="H9:H28" si="0">ROUNDUP(SUM(E9:G9),-2)</f>
        <v>31100</v>
      </c>
    </row>
    <row r="10" spans="1:8" s="83" customFormat="1" ht="26.85" customHeight="1" x14ac:dyDescent="0.2">
      <c r="A10" s="78" t="s">
        <v>44</v>
      </c>
      <c r="B10" s="79" t="s">
        <v>46</v>
      </c>
      <c r="C10" s="84" t="s">
        <v>47</v>
      </c>
      <c r="D10" s="79" t="s">
        <v>48</v>
      </c>
      <c r="E10" s="85">
        <v>3000</v>
      </c>
      <c r="F10" s="85">
        <v>3000</v>
      </c>
      <c r="G10" s="85">
        <v>3000</v>
      </c>
      <c r="H10" s="82">
        <f t="shared" si="0"/>
        <v>9000</v>
      </c>
    </row>
    <row r="11" spans="1:8" s="83" customFormat="1" ht="38.1" customHeight="1" x14ac:dyDescent="0.2">
      <c r="A11" s="86"/>
      <c r="B11" s="79" t="s">
        <v>49</v>
      </c>
      <c r="C11" s="79" t="s">
        <v>50</v>
      </c>
      <c r="D11" s="79" t="s">
        <v>51</v>
      </c>
      <c r="E11" s="87">
        <f>22*30*52*1.2</f>
        <v>41184</v>
      </c>
      <c r="F11" s="87">
        <f>22*30*52*1.2</f>
        <v>41184</v>
      </c>
      <c r="G11" s="87">
        <f>22*30*52*1.2</f>
        <v>41184</v>
      </c>
      <c r="H11" s="82">
        <f t="shared" si="0"/>
        <v>123600</v>
      </c>
    </row>
    <row r="12" spans="1:8" s="83" customFormat="1" ht="38.1" customHeight="1" x14ac:dyDescent="0.2">
      <c r="A12" s="78"/>
      <c r="B12" s="79" t="s">
        <v>49</v>
      </c>
      <c r="C12" s="79" t="s">
        <v>50</v>
      </c>
      <c r="D12" s="79" t="s">
        <v>52</v>
      </c>
      <c r="E12" s="88">
        <f>22*10*30*1.2</f>
        <v>7920</v>
      </c>
      <c r="F12" s="88">
        <f>22*10*30*1.2</f>
        <v>7920</v>
      </c>
      <c r="G12" s="88">
        <f>22*10*30*1.2</f>
        <v>7920</v>
      </c>
      <c r="H12" s="82">
        <f t="shared" si="0"/>
        <v>23800</v>
      </c>
    </row>
    <row r="13" spans="1:8" s="83" customFormat="1" ht="38.1" customHeight="1" x14ac:dyDescent="0.2">
      <c r="A13" s="89"/>
      <c r="B13" s="79" t="s">
        <v>53</v>
      </c>
      <c r="C13" s="79" t="s">
        <v>13</v>
      </c>
      <c r="D13" s="79" t="s">
        <v>54</v>
      </c>
      <c r="E13" s="90">
        <f>1000</f>
        <v>1000</v>
      </c>
      <c r="F13" s="90">
        <f>1000</f>
        <v>1000</v>
      </c>
      <c r="G13" s="90">
        <f>1000</f>
        <v>1000</v>
      </c>
      <c r="H13" s="91">
        <f t="shared" si="0"/>
        <v>3000</v>
      </c>
    </row>
    <row r="14" spans="1:8" s="83" customFormat="1" ht="38.1" customHeight="1" x14ac:dyDescent="0.2">
      <c r="A14" s="78"/>
      <c r="B14" s="79" t="s">
        <v>53</v>
      </c>
      <c r="C14" s="79" t="s">
        <v>9</v>
      </c>
      <c r="D14" s="79" t="s">
        <v>55</v>
      </c>
      <c r="E14" s="92">
        <v>250</v>
      </c>
      <c r="F14" s="92">
        <v>250</v>
      </c>
      <c r="G14" s="92">
        <v>250</v>
      </c>
      <c r="H14" s="91">
        <f t="shared" si="0"/>
        <v>800</v>
      </c>
    </row>
    <row r="15" spans="1:8" s="83" customFormat="1" ht="38.1" customHeight="1" x14ac:dyDescent="0.2">
      <c r="A15" s="78"/>
      <c r="B15" s="79" t="s">
        <v>53</v>
      </c>
      <c r="C15" s="79" t="s">
        <v>9</v>
      </c>
      <c r="D15" s="79" t="s">
        <v>56</v>
      </c>
      <c r="E15" s="88">
        <f>(15*11)*12</f>
        <v>1980</v>
      </c>
      <c r="F15" s="88">
        <f>(15*11)*12</f>
        <v>1980</v>
      </c>
      <c r="G15" s="88">
        <f>(15*11)*12</f>
        <v>1980</v>
      </c>
      <c r="H15" s="82">
        <f t="shared" si="0"/>
        <v>6000</v>
      </c>
    </row>
    <row r="16" spans="1:8" s="83" customFormat="1" ht="38.1" customHeight="1" x14ac:dyDescent="0.2">
      <c r="A16" s="78"/>
      <c r="B16" s="79" t="s">
        <v>53</v>
      </c>
      <c r="C16" s="79" t="s">
        <v>57</v>
      </c>
      <c r="D16" s="79" t="s">
        <v>58</v>
      </c>
      <c r="E16" s="93">
        <f>150*8</f>
        <v>1200</v>
      </c>
      <c r="F16" s="93">
        <f>150*8</f>
        <v>1200</v>
      </c>
      <c r="G16" s="93">
        <f>150*8</f>
        <v>1200</v>
      </c>
      <c r="H16" s="82">
        <f t="shared" si="0"/>
        <v>3600</v>
      </c>
    </row>
    <row r="17" spans="1:8" s="83" customFormat="1" ht="38.1" customHeight="1" x14ac:dyDescent="0.2">
      <c r="A17" s="78"/>
      <c r="B17" s="79" t="s">
        <v>53</v>
      </c>
      <c r="C17" s="79" t="s">
        <v>59</v>
      </c>
      <c r="D17" s="79" t="s">
        <v>60</v>
      </c>
      <c r="E17" s="93">
        <f>150*12</f>
        <v>1800</v>
      </c>
      <c r="F17" s="93">
        <f>150*12</f>
        <v>1800</v>
      </c>
      <c r="G17" s="93">
        <f>150*12</f>
        <v>1800</v>
      </c>
      <c r="H17" s="82">
        <f t="shared" si="0"/>
        <v>5400</v>
      </c>
    </row>
    <row r="18" spans="1:8" s="83" customFormat="1" ht="65.25" customHeight="1" x14ac:dyDescent="0.2">
      <c r="A18" s="78"/>
      <c r="B18" s="79" t="s">
        <v>53</v>
      </c>
      <c r="C18" s="79" t="s">
        <v>13</v>
      </c>
      <c r="D18" s="79" t="s">
        <v>61</v>
      </c>
      <c r="E18" s="94">
        <f>15*20</f>
        <v>300</v>
      </c>
      <c r="F18" s="94">
        <f>15*20</f>
        <v>300</v>
      </c>
      <c r="G18" s="94">
        <f>15*20</f>
        <v>300</v>
      </c>
      <c r="H18" s="82">
        <f t="shared" si="0"/>
        <v>900</v>
      </c>
    </row>
    <row r="19" spans="1:8" s="83" customFormat="1" ht="30" customHeight="1" x14ac:dyDescent="0.2">
      <c r="A19" s="78"/>
      <c r="B19" s="79" t="s">
        <v>53</v>
      </c>
      <c r="C19" s="79" t="s">
        <v>15</v>
      </c>
      <c r="D19" s="79" t="s">
        <v>62</v>
      </c>
      <c r="E19" s="95">
        <f>(6*33)*12</f>
        <v>2376</v>
      </c>
      <c r="F19" s="95">
        <f>(6*33)*12</f>
        <v>2376</v>
      </c>
      <c r="G19" s="95">
        <f>(6*33)*12</f>
        <v>2376</v>
      </c>
      <c r="H19" s="82">
        <f t="shared" si="0"/>
        <v>7200</v>
      </c>
    </row>
    <row r="20" spans="1:8" s="83" customFormat="1" ht="29.25" customHeight="1" x14ac:dyDescent="0.2">
      <c r="A20" s="78"/>
      <c r="B20" s="79" t="s">
        <v>53</v>
      </c>
      <c r="C20" s="79" t="s">
        <v>15</v>
      </c>
      <c r="D20" s="79" t="s">
        <v>63</v>
      </c>
      <c r="E20" s="95">
        <f>(15*35)</f>
        <v>525</v>
      </c>
      <c r="F20" s="95">
        <f>(15*35)</f>
        <v>525</v>
      </c>
      <c r="G20" s="95">
        <f>(15*35)</f>
        <v>525</v>
      </c>
      <c r="H20" s="82">
        <f t="shared" si="0"/>
        <v>1600</v>
      </c>
    </row>
    <row r="21" spans="1:8" s="83" customFormat="1" ht="18.600000000000001" customHeight="1" x14ac:dyDescent="0.2">
      <c r="A21" s="78"/>
      <c r="B21" s="79" t="s">
        <v>53</v>
      </c>
      <c r="C21" s="79" t="s">
        <v>57</v>
      </c>
      <c r="D21" s="79" t="s">
        <v>64</v>
      </c>
      <c r="E21" s="95">
        <v>200</v>
      </c>
      <c r="F21" s="95">
        <v>200</v>
      </c>
      <c r="G21" s="95">
        <v>200</v>
      </c>
      <c r="H21" s="82">
        <f t="shared" si="0"/>
        <v>600</v>
      </c>
    </row>
    <row r="22" spans="1:8" s="83" customFormat="1" ht="27.75" customHeight="1" x14ac:dyDescent="0.2">
      <c r="A22" s="78"/>
      <c r="B22" s="79" t="s">
        <v>53</v>
      </c>
      <c r="C22" s="79" t="s">
        <v>65</v>
      </c>
      <c r="D22" s="79" t="s">
        <v>66</v>
      </c>
      <c r="E22" s="95">
        <v>500</v>
      </c>
      <c r="F22" s="95">
        <v>500</v>
      </c>
      <c r="G22" s="95">
        <v>500</v>
      </c>
      <c r="H22" s="82">
        <f t="shared" si="0"/>
        <v>1500</v>
      </c>
    </row>
    <row r="23" spans="1:8" s="83" customFormat="1" ht="34.5" customHeight="1" x14ac:dyDescent="0.2">
      <c r="A23" s="78"/>
      <c r="B23" s="79" t="s">
        <v>53</v>
      </c>
      <c r="C23" s="79" t="s">
        <v>67</v>
      </c>
      <c r="D23" s="79" t="s">
        <v>68</v>
      </c>
      <c r="E23" s="95">
        <v>200</v>
      </c>
      <c r="F23" s="95">
        <v>200</v>
      </c>
      <c r="G23" s="95">
        <v>200</v>
      </c>
      <c r="H23" s="82">
        <f t="shared" si="0"/>
        <v>600</v>
      </c>
    </row>
    <row r="24" spans="1:8" s="96" customFormat="1" ht="35.25" customHeight="1" x14ac:dyDescent="0.2">
      <c r="A24" s="78"/>
      <c r="B24" s="79" t="s">
        <v>53</v>
      </c>
      <c r="C24" s="79" t="s">
        <v>57</v>
      </c>
      <c r="D24" s="79" t="s">
        <v>69</v>
      </c>
      <c r="E24" s="95">
        <v>800</v>
      </c>
      <c r="F24" s="95">
        <v>800</v>
      </c>
      <c r="G24" s="95">
        <v>800</v>
      </c>
      <c r="H24" s="82">
        <f t="shared" si="0"/>
        <v>2400</v>
      </c>
    </row>
    <row r="25" spans="1:8" s="83" customFormat="1" ht="34.5" customHeight="1" x14ac:dyDescent="0.2">
      <c r="A25" s="97"/>
      <c r="B25" s="79" t="s">
        <v>53</v>
      </c>
      <c r="C25" s="79" t="s">
        <v>70</v>
      </c>
      <c r="D25" s="79" t="s">
        <v>71</v>
      </c>
      <c r="E25" s="95">
        <v>800</v>
      </c>
      <c r="F25" s="95">
        <v>800</v>
      </c>
      <c r="G25" s="95">
        <v>800</v>
      </c>
      <c r="H25" s="82">
        <f t="shared" si="0"/>
        <v>2400</v>
      </c>
    </row>
    <row r="26" spans="1:8" s="96" customFormat="1" ht="24.6" customHeight="1" x14ac:dyDescent="0.2">
      <c r="A26" s="78"/>
      <c r="B26" s="79" t="s">
        <v>53</v>
      </c>
      <c r="C26" s="79" t="s">
        <v>72</v>
      </c>
      <c r="D26" s="79" t="s">
        <v>73</v>
      </c>
      <c r="E26" s="95"/>
      <c r="F26" s="95"/>
      <c r="G26" s="95">
        <v>800</v>
      </c>
      <c r="H26" s="82">
        <f t="shared" si="0"/>
        <v>800</v>
      </c>
    </row>
    <row r="27" spans="1:8" s="83" customFormat="1" ht="33" customHeight="1" x14ac:dyDescent="0.2">
      <c r="A27" s="97"/>
      <c r="B27" s="79" t="s">
        <v>53</v>
      </c>
      <c r="C27" s="79" t="s">
        <v>67</v>
      </c>
      <c r="D27" s="79" t="s">
        <v>74</v>
      </c>
      <c r="E27" s="98"/>
      <c r="F27" s="98"/>
      <c r="G27" s="98">
        <v>800</v>
      </c>
      <c r="H27" s="82">
        <f t="shared" si="0"/>
        <v>800</v>
      </c>
    </row>
    <row r="28" spans="1:8" s="83" customFormat="1" ht="31.5" customHeight="1" x14ac:dyDescent="0.2">
      <c r="A28" s="78"/>
      <c r="B28" s="79" t="s">
        <v>53</v>
      </c>
      <c r="C28" s="99" t="s">
        <v>17</v>
      </c>
      <c r="D28" s="79" t="s">
        <v>75</v>
      </c>
      <c r="E28" s="100">
        <f>70400*8%</f>
        <v>5632</v>
      </c>
      <c r="F28" s="100">
        <f>70400*8%</f>
        <v>5632</v>
      </c>
      <c r="G28" s="101"/>
      <c r="H28" s="82">
        <f t="shared" si="0"/>
        <v>11300</v>
      </c>
    </row>
    <row r="29" spans="1:8" s="59" customFormat="1" ht="20.100000000000001" customHeight="1" x14ac:dyDescent="0.25">
      <c r="A29" s="89"/>
      <c r="B29" s="102" t="s">
        <v>76</v>
      </c>
      <c r="C29" s="103"/>
      <c r="D29" s="104"/>
      <c r="E29" s="105">
        <f>SUM(E9:E28)</f>
        <v>80227</v>
      </c>
      <c r="F29" s="105">
        <f>SUM(F9:F28)</f>
        <v>80227</v>
      </c>
      <c r="G29" s="105">
        <f>SUM(G9:G28)</f>
        <v>75517.75</v>
      </c>
      <c r="H29" s="106">
        <f>SUM(H9:H28)</f>
        <v>236400</v>
      </c>
    </row>
    <row r="30" spans="1:8" ht="129" customHeight="1" x14ac:dyDescent="0.2">
      <c r="A30" s="107"/>
      <c r="B30" s="39"/>
      <c r="D30" s="108"/>
      <c r="E30" s="111" t="s">
        <v>77</v>
      </c>
      <c r="F30" s="112"/>
      <c r="G30" s="112"/>
      <c r="H30" s="109"/>
    </row>
    <row r="31" spans="1:8" x14ac:dyDescent="0.2">
      <c r="A31" s="107"/>
    </row>
  </sheetData>
  <mergeCells count="1">
    <mergeCell ref="E30:G30"/>
  </mergeCells>
  <pageMargins left="0.25" right="0.25"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5" tint="-0.24994659260841701"/>
    <pageSetUpPr fitToPage="1"/>
  </sheetPr>
  <dimension ref="A1:I30"/>
  <sheetViews>
    <sheetView zoomScale="90" zoomScaleNormal="90" workbookViewId="0">
      <selection activeCell="G6" sqref="G6"/>
    </sheetView>
  </sheetViews>
  <sheetFormatPr defaultColWidth="9.5703125" defaultRowHeight="14.25" x14ac:dyDescent="0.25"/>
  <cols>
    <col min="1" max="1" width="24.42578125" style="4" customWidth="1"/>
    <col min="2" max="2" width="48.140625" style="4" customWidth="1"/>
    <col min="3" max="3" width="67.85546875" style="4" customWidth="1"/>
    <col min="4" max="4" width="24.85546875" style="4" customWidth="1"/>
    <col min="5" max="5" width="27.85546875" style="4" customWidth="1"/>
    <col min="6" max="6" width="34.5703125" style="4" customWidth="1"/>
    <col min="7" max="7" width="35.5703125" style="4" customWidth="1"/>
    <col min="8" max="8" width="35.85546875" style="4" customWidth="1"/>
    <col min="9" max="9" width="29.140625" style="4" customWidth="1"/>
    <col min="10" max="16384" width="9.5703125" style="4"/>
  </cols>
  <sheetData>
    <row r="1" spans="1:9" x14ac:dyDescent="0.25">
      <c r="A1" s="24" t="s">
        <v>78</v>
      </c>
    </row>
    <row r="2" spans="1:9" ht="27" x14ac:dyDescent="0.25">
      <c r="A2" s="2" t="s">
        <v>19</v>
      </c>
      <c r="B2" s="14"/>
    </row>
    <row r="3" spans="1:9" ht="29.1" customHeight="1" x14ac:dyDescent="0.25">
      <c r="A3" s="5" t="s">
        <v>79</v>
      </c>
      <c r="B3" s="36"/>
      <c r="C3" s="3"/>
      <c r="D3" s="3"/>
      <c r="E3" s="3"/>
      <c r="F3" s="3"/>
      <c r="G3" s="3"/>
    </row>
    <row r="4" spans="1:9" ht="18" customHeight="1" x14ac:dyDescent="0.25">
      <c r="A4" s="2"/>
      <c r="B4" s="5"/>
      <c r="C4" s="3"/>
      <c r="D4" s="3"/>
      <c r="E4" s="3"/>
      <c r="F4" s="3"/>
      <c r="G4" s="3"/>
    </row>
    <row r="5" spans="1:9" s="6" customFormat="1" ht="255" customHeight="1" x14ac:dyDescent="0.25">
      <c r="A5" s="30" t="s">
        <v>80</v>
      </c>
      <c r="B5" s="15" t="s">
        <v>81</v>
      </c>
      <c r="C5" s="15"/>
      <c r="D5" s="15"/>
      <c r="E5" s="15"/>
      <c r="F5" s="15"/>
      <c r="G5" s="16"/>
      <c r="H5" s="29" t="s">
        <v>82</v>
      </c>
      <c r="I5" s="15"/>
    </row>
    <row r="6" spans="1:9" s="6" customFormat="1" ht="103.5" customHeight="1" x14ac:dyDescent="0.25">
      <c r="A6" s="15"/>
      <c r="B6" s="7" t="s">
        <v>83</v>
      </c>
      <c r="C6" s="15"/>
      <c r="D6" s="15"/>
      <c r="E6" s="15"/>
      <c r="F6" s="15"/>
      <c r="G6" s="15"/>
      <c r="H6" s="15"/>
      <c r="I6" s="15"/>
    </row>
    <row r="7" spans="1:9" s="19" customFormat="1" ht="101.25" customHeight="1" thickBot="1" x14ac:dyDescent="0.3">
      <c r="A7" s="17" t="s">
        <v>84</v>
      </c>
      <c r="B7" s="18" t="s">
        <v>85</v>
      </c>
      <c r="C7" s="18" t="s">
        <v>86</v>
      </c>
      <c r="D7" s="18" t="s">
        <v>87</v>
      </c>
      <c r="E7" s="18" t="s">
        <v>88</v>
      </c>
      <c r="F7" s="18" t="s">
        <v>89</v>
      </c>
      <c r="G7" s="18" t="s">
        <v>90</v>
      </c>
      <c r="H7" s="18" t="s">
        <v>91</v>
      </c>
      <c r="I7" s="26" t="s">
        <v>92</v>
      </c>
    </row>
    <row r="8" spans="1:9" s="6" customFormat="1" ht="198.75" thickTop="1" x14ac:dyDescent="0.25">
      <c r="A8" s="13" t="s">
        <v>93</v>
      </c>
      <c r="B8" s="20" t="s">
        <v>94</v>
      </c>
      <c r="C8" s="20" t="s">
        <v>95</v>
      </c>
      <c r="D8" s="21" t="s">
        <v>96</v>
      </c>
      <c r="E8" s="21" t="s">
        <v>97</v>
      </c>
      <c r="F8" s="21" t="s">
        <v>98</v>
      </c>
      <c r="G8" s="21" t="s">
        <v>99</v>
      </c>
      <c r="H8" s="21" t="s">
        <v>100</v>
      </c>
      <c r="I8" s="21" t="s">
        <v>101</v>
      </c>
    </row>
    <row r="9" spans="1:9" s="22" customFormat="1" ht="168" customHeight="1" x14ac:dyDescent="0.25">
      <c r="A9" s="8">
        <v>1</v>
      </c>
      <c r="B9" s="8" t="s">
        <v>102</v>
      </c>
      <c r="C9" s="8" t="s">
        <v>103</v>
      </c>
      <c r="D9" s="8" t="s">
        <v>104</v>
      </c>
      <c r="E9" s="8" t="s">
        <v>105</v>
      </c>
      <c r="F9" s="9" t="s">
        <v>106</v>
      </c>
      <c r="G9" s="8">
        <v>10</v>
      </c>
      <c r="H9" s="8" t="s">
        <v>107</v>
      </c>
      <c r="I9" s="8" t="s">
        <v>108</v>
      </c>
    </row>
    <row r="10" spans="1:9" s="22" customFormat="1" ht="96.75" customHeight="1" x14ac:dyDescent="0.25">
      <c r="A10" s="9">
        <v>1</v>
      </c>
      <c r="B10" s="9" t="s">
        <v>109</v>
      </c>
      <c r="C10" s="9" t="s">
        <v>110</v>
      </c>
      <c r="D10" s="9" t="s">
        <v>111</v>
      </c>
      <c r="E10" s="9" t="s">
        <v>106</v>
      </c>
      <c r="F10" s="9" t="s">
        <v>106</v>
      </c>
      <c r="G10" s="27" t="s">
        <v>112</v>
      </c>
      <c r="H10" s="9" t="s">
        <v>113</v>
      </c>
      <c r="I10" s="9" t="s">
        <v>114</v>
      </c>
    </row>
    <row r="11" spans="1:9" s="22" customFormat="1" ht="185.25" customHeight="1" x14ac:dyDescent="0.25">
      <c r="A11" s="9">
        <v>1</v>
      </c>
      <c r="B11" s="9" t="s">
        <v>115</v>
      </c>
      <c r="C11" s="9" t="s">
        <v>116</v>
      </c>
      <c r="D11" s="9" t="s">
        <v>117</v>
      </c>
      <c r="E11" s="9" t="s">
        <v>118</v>
      </c>
      <c r="F11" s="9" t="s">
        <v>119</v>
      </c>
      <c r="G11" s="9">
        <v>10</v>
      </c>
      <c r="H11" s="9" t="s">
        <v>120</v>
      </c>
      <c r="I11" s="27"/>
    </row>
    <row r="12" spans="1:9" s="22" customFormat="1" ht="105" customHeight="1" x14ac:dyDescent="0.25">
      <c r="A12" s="9">
        <v>1</v>
      </c>
      <c r="B12" s="9" t="s">
        <v>121</v>
      </c>
      <c r="C12" s="9" t="s">
        <v>122</v>
      </c>
      <c r="D12" s="9" t="s">
        <v>123</v>
      </c>
      <c r="E12" s="9" t="s">
        <v>124</v>
      </c>
      <c r="F12" s="9" t="s">
        <v>125</v>
      </c>
      <c r="G12" s="9" t="s">
        <v>126</v>
      </c>
      <c r="H12" s="9" t="s">
        <v>127</v>
      </c>
      <c r="I12" s="9" t="s">
        <v>128</v>
      </c>
    </row>
    <row r="13" spans="1:9" s="22" customFormat="1" ht="87" customHeight="1" x14ac:dyDescent="0.25">
      <c r="A13" s="9">
        <v>1</v>
      </c>
      <c r="B13" s="9" t="s">
        <v>129</v>
      </c>
      <c r="C13" s="10" t="s">
        <v>130</v>
      </c>
      <c r="D13" s="9" t="s">
        <v>123</v>
      </c>
      <c r="E13" s="9" t="s">
        <v>131</v>
      </c>
      <c r="F13" s="9">
        <v>10</v>
      </c>
      <c r="G13" s="9">
        <v>10</v>
      </c>
      <c r="H13" s="9" t="s">
        <v>9</v>
      </c>
      <c r="I13" s="9" t="s">
        <v>132</v>
      </c>
    </row>
    <row r="14" spans="1:9" s="22" customFormat="1" ht="106.5" customHeight="1" x14ac:dyDescent="0.25">
      <c r="A14" s="9">
        <v>1</v>
      </c>
      <c r="B14" s="9" t="s">
        <v>133</v>
      </c>
      <c r="C14" s="9" t="s">
        <v>134</v>
      </c>
      <c r="D14" s="9" t="s">
        <v>135</v>
      </c>
      <c r="E14" s="9" t="s">
        <v>136</v>
      </c>
      <c r="F14" s="9">
        <v>30</v>
      </c>
      <c r="G14" s="9">
        <v>30</v>
      </c>
      <c r="H14" s="9" t="s">
        <v>137</v>
      </c>
      <c r="I14" s="9" t="s">
        <v>138</v>
      </c>
    </row>
    <row r="15" spans="1:9" s="22" customFormat="1" ht="8.1" customHeight="1" x14ac:dyDescent="0.25">
      <c r="A15" s="11"/>
      <c r="B15" s="11"/>
      <c r="C15" s="11"/>
      <c r="D15" s="11"/>
      <c r="E15" s="11"/>
      <c r="F15" s="11"/>
      <c r="G15" s="11"/>
      <c r="H15" s="11"/>
      <c r="I15" s="11"/>
    </row>
    <row r="16" spans="1:9" s="22" customFormat="1" ht="143.25" customHeight="1" x14ac:dyDescent="0.25">
      <c r="A16" s="9">
        <v>2</v>
      </c>
      <c r="B16" s="9" t="s">
        <v>102</v>
      </c>
      <c r="C16" s="9" t="s">
        <v>139</v>
      </c>
      <c r="D16" s="9" t="s">
        <v>104</v>
      </c>
      <c r="E16" s="9" t="s">
        <v>105</v>
      </c>
      <c r="F16" s="9">
        <v>10</v>
      </c>
      <c r="G16" s="9">
        <v>10</v>
      </c>
      <c r="H16" s="9" t="s">
        <v>107</v>
      </c>
      <c r="I16" s="9" t="s">
        <v>108</v>
      </c>
    </row>
    <row r="17" spans="1:9" s="22" customFormat="1" ht="199.5" customHeight="1" x14ac:dyDescent="0.25">
      <c r="A17" s="9">
        <v>2</v>
      </c>
      <c r="B17" s="9" t="s">
        <v>109</v>
      </c>
      <c r="C17" s="9" t="s">
        <v>140</v>
      </c>
      <c r="D17" s="9" t="s">
        <v>141</v>
      </c>
      <c r="E17" s="9" t="s">
        <v>106</v>
      </c>
      <c r="F17" s="9" t="s">
        <v>106</v>
      </c>
      <c r="G17" s="9" t="s">
        <v>106</v>
      </c>
      <c r="H17" s="9" t="s">
        <v>142</v>
      </c>
      <c r="I17" s="9" t="s">
        <v>143</v>
      </c>
    </row>
    <row r="18" spans="1:9" s="22" customFormat="1" ht="168" customHeight="1" x14ac:dyDescent="0.25">
      <c r="A18" s="9">
        <v>2</v>
      </c>
      <c r="B18" s="9" t="s">
        <v>115</v>
      </c>
      <c r="C18" s="9" t="s">
        <v>144</v>
      </c>
      <c r="D18" s="9" t="s">
        <v>123</v>
      </c>
      <c r="E18" s="9" t="s">
        <v>118</v>
      </c>
      <c r="F18" s="9" t="s">
        <v>119</v>
      </c>
      <c r="G18" s="9"/>
      <c r="H18" s="9" t="s">
        <v>120</v>
      </c>
      <c r="I18" s="9" t="s">
        <v>145</v>
      </c>
    </row>
    <row r="19" spans="1:9" s="22" customFormat="1" ht="186.75" customHeight="1" x14ac:dyDescent="0.25">
      <c r="A19" s="9">
        <v>2</v>
      </c>
      <c r="B19" s="9" t="s">
        <v>121</v>
      </c>
      <c r="C19" s="9" t="s">
        <v>146</v>
      </c>
      <c r="D19" s="9" t="s">
        <v>123</v>
      </c>
      <c r="E19" s="9" t="s">
        <v>124</v>
      </c>
      <c r="F19" s="9" t="s">
        <v>125</v>
      </c>
      <c r="G19" s="9"/>
      <c r="H19" s="9" t="s">
        <v>9</v>
      </c>
      <c r="I19" s="9" t="s">
        <v>147</v>
      </c>
    </row>
    <row r="20" spans="1:9" s="22" customFormat="1" ht="91.5" customHeight="1" x14ac:dyDescent="0.25">
      <c r="A20" s="9">
        <v>2</v>
      </c>
      <c r="B20" s="9" t="s">
        <v>133</v>
      </c>
      <c r="C20" s="9" t="s">
        <v>148</v>
      </c>
      <c r="D20" s="9" t="s">
        <v>135</v>
      </c>
      <c r="E20" s="9" t="s">
        <v>136</v>
      </c>
      <c r="F20" s="9">
        <v>30</v>
      </c>
      <c r="G20" s="9"/>
      <c r="H20" s="9" t="s">
        <v>149</v>
      </c>
      <c r="I20" s="9" t="s">
        <v>138</v>
      </c>
    </row>
    <row r="21" spans="1:9" s="23" customFormat="1" ht="8.4499999999999993" customHeight="1" x14ac:dyDescent="0.25">
      <c r="A21" s="11"/>
      <c r="B21" s="11"/>
      <c r="C21" s="11"/>
      <c r="D21" s="11"/>
      <c r="E21" s="11"/>
      <c r="F21" s="11"/>
      <c r="G21" s="11"/>
      <c r="H21" s="11"/>
      <c r="I21" s="12"/>
    </row>
    <row r="22" spans="1:9" s="22" customFormat="1" ht="152.25" customHeight="1" x14ac:dyDescent="0.25">
      <c r="A22" s="9">
        <v>3</v>
      </c>
      <c r="B22" s="9" t="s">
        <v>102</v>
      </c>
      <c r="C22" s="9" t="s">
        <v>150</v>
      </c>
      <c r="D22" s="9" t="s">
        <v>104</v>
      </c>
      <c r="E22" s="9" t="s">
        <v>105</v>
      </c>
      <c r="F22" s="9">
        <v>10</v>
      </c>
      <c r="G22" s="9"/>
      <c r="H22" s="9" t="s">
        <v>107</v>
      </c>
      <c r="I22" s="9" t="s">
        <v>151</v>
      </c>
    </row>
    <row r="23" spans="1:9" s="22" customFormat="1" ht="198.75" customHeight="1" x14ac:dyDescent="0.25">
      <c r="A23" s="9">
        <v>3</v>
      </c>
      <c r="B23" s="9" t="s">
        <v>109</v>
      </c>
      <c r="C23" s="9" t="s">
        <v>152</v>
      </c>
      <c r="D23" s="9" t="s">
        <v>141</v>
      </c>
      <c r="E23" s="9" t="s">
        <v>106</v>
      </c>
      <c r="F23" s="9" t="s">
        <v>106</v>
      </c>
      <c r="G23" s="9"/>
      <c r="H23" s="9" t="s">
        <v>113</v>
      </c>
      <c r="I23" s="9" t="s">
        <v>143</v>
      </c>
    </row>
    <row r="24" spans="1:9" s="22" customFormat="1" ht="93.75" customHeight="1" x14ac:dyDescent="0.25">
      <c r="A24" s="9">
        <v>3</v>
      </c>
      <c r="B24" s="9" t="s">
        <v>115</v>
      </c>
      <c r="C24" s="9" t="s">
        <v>153</v>
      </c>
      <c r="D24" s="9" t="s">
        <v>123</v>
      </c>
      <c r="E24" s="9" t="s">
        <v>118</v>
      </c>
      <c r="F24" s="9" t="s">
        <v>119</v>
      </c>
      <c r="G24" s="9"/>
      <c r="H24" s="9" t="s">
        <v>120</v>
      </c>
      <c r="I24" s="9" t="s">
        <v>145</v>
      </c>
    </row>
    <row r="25" spans="1:9" s="22" customFormat="1" ht="189.75" customHeight="1" x14ac:dyDescent="0.25">
      <c r="A25" s="9">
        <v>3</v>
      </c>
      <c r="B25" s="9" t="s">
        <v>121</v>
      </c>
      <c r="C25" s="9" t="s">
        <v>154</v>
      </c>
      <c r="D25" s="9" t="s">
        <v>123</v>
      </c>
      <c r="E25" s="9" t="s">
        <v>124</v>
      </c>
      <c r="F25" s="9" t="s">
        <v>125</v>
      </c>
      <c r="G25" s="9"/>
      <c r="H25" s="9" t="s">
        <v>9</v>
      </c>
      <c r="I25" s="9" t="s">
        <v>147</v>
      </c>
    </row>
    <row r="26" spans="1:9" s="22" customFormat="1" ht="90" customHeight="1" x14ac:dyDescent="0.25">
      <c r="A26" s="9">
        <v>3</v>
      </c>
      <c r="B26" s="9" t="s">
        <v>133</v>
      </c>
      <c r="C26" s="9" t="s">
        <v>148</v>
      </c>
      <c r="D26" s="9" t="s">
        <v>135</v>
      </c>
      <c r="E26" s="9" t="s">
        <v>136</v>
      </c>
      <c r="F26" s="9">
        <v>30</v>
      </c>
      <c r="G26" s="9"/>
      <c r="H26" s="9" t="s">
        <v>149</v>
      </c>
      <c r="I26" s="9" t="s">
        <v>155</v>
      </c>
    </row>
    <row r="27" spans="1:9" ht="75" x14ac:dyDescent="0.25">
      <c r="A27" s="9">
        <v>3</v>
      </c>
      <c r="B27" s="9" t="s">
        <v>109</v>
      </c>
      <c r="C27" s="9" t="s">
        <v>156</v>
      </c>
      <c r="D27" s="9" t="s">
        <v>157</v>
      </c>
      <c r="E27" s="9" t="s">
        <v>158</v>
      </c>
      <c r="F27" s="9" t="s">
        <v>159</v>
      </c>
      <c r="G27" s="9"/>
      <c r="H27" s="9" t="s">
        <v>160</v>
      </c>
      <c r="I27" s="9" t="s">
        <v>151</v>
      </c>
    </row>
    <row r="28" spans="1:9" ht="69.75" customHeight="1" x14ac:dyDescent="0.25">
      <c r="A28" s="9">
        <v>3</v>
      </c>
      <c r="B28" s="9" t="s">
        <v>133</v>
      </c>
      <c r="C28" s="9" t="s">
        <v>161</v>
      </c>
      <c r="D28" s="9" t="s">
        <v>162</v>
      </c>
      <c r="E28" s="9" t="s">
        <v>158</v>
      </c>
      <c r="F28" s="9" t="s">
        <v>163</v>
      </c>
      <c r="G28" s="9"/>
      <c r="H28" s="9" t="s">
        <v>164</v>
      </c>
      <c r="I28" s="9" t="s">
        <v>165</v>
      </c>
    </row>
    <row r="29" spans="1:9" ht="73.5" customHeight="1" x14ac:dyDescent="0.25">
      <c r="A29" s="9">
        <v>3</v>
      </c>
      <c r="B29" s="9" t="s">
        <v>109</v>
      </c>
      <c r="C29" s="9" t="s">
        <v>166</v>
      </c>
      <c r="D29" s="9" t="s">
        <v>157</v>
      </c>
      <c r="E29" s="9" t="s">
        <v>158</v>
      </c>
      <c r="F29" s="27" t="s">
        <v>167</v>
      </c>
      <c r="G29" s="9" t="s">
        <v>168</v>
      </c>
      <c r="H29" s="25" t="s">
        <v>169</v>
      </c>
      <c r="I29" s="25"/>
    </row>
    <row r="30" spans="1:9" ht="77.25" customHeight="1" x14ac:dyDescent="0.25">
      <c r="A30" s="9">
        <v>3</v>
      </c>
      <c r="B30" s="9" t="s">
        <v>133</v>
      </c>
      <c r="C30" s="9" t="s">
        <v>170</v>
      </c>
      <c r="D30" s="9" t="s">
        <v>162</v>
      </c>
      <c r="E30" s="9" t="s">
        <v>158</v>
      </c>
      <c r="F30" s="27" t="s">
        <v>167</v>
      </c>
      <c r="G30" s="25"/>
      <c r="H30" s="9" t="s">
        <v>164</v>
      </c>
      <c r="I30" s="9" t="s">
        <v>165</v>
      </c>
    </row>
  </sheetData>
  <pageMargins left="0.25" right="0.25" top="0.75" bottom="0.75" header="0.3" footer="0.3"/>
  <pageSetup paperSize="256" scale="28" fitToHeight="0" orientation="landscape" r:id="rId1"/>
  <headerFooter>
    <oddFooter>&amp;L&amp;D&amp;C&amp;A&amp;RPage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65D7423C1D8A40B8A6D6DA41E72B6A" ma:contentTypeVersion="17" ma:contentTypeDescription="Create a new document." ma:contentTypeScope="" ma:versionID="aeee6a3309d2e7977cbdade4077b0a46">
  <xsd:schema xmlns:xsd="http://www.w3.org/2001/XMLSchema" xmlns:xs="http://www.w3.org/2001/XMLSchema" xmlns:p="http://schemas.microsoft.com/office/2006/metadata/properties" xmlns:ns2="04aa990b-0be2-4c97-b9a9-0351f3d0f696" xmlns:ns3="047d0d5d-af20-4026-86d1-9d0d597e65ab" targetNamespace="http://schemas.microsoft.com/office/2006/metadata/properties" ma:root="true" ma:fieldsID="44d7f0205c3b39808c3a52e1be2cc2b8" ns2:_="" ns3:_="">
    <xsd:import namespace="04aa990b-0be2-4c97-b9a9-0351f3d0f696"/>
    <xsd:import namespace="047d0d5d-af20-4026-86d1-9d0d597e65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aa990b-0be2-4c97-b9a9-0351f3d0f6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7d27d3-46b3-40b9-afe7-3a549b099f6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7d0d5d-af20-4026-86d1-9d0d597e65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23a6883-83c3-4f39-8676-9b819fa48268}" ma:internalName="TaxCatchAll" ma:showField="CatchAllData" ma:web="047d0d5d-af20-4026-86d1-9d0d597e65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7d0d5d-af20-4026-86d1-9d0d597e65ab" xsi:nil="true"/>
    <lcf76f155ced4ddcb4097134ff3c332f xmlns="04aa990b-0be2-4c97-b9a9-0351f3d0f696">
      <Terms xmlns="http://schemas.microsoft.com/office/infopath/2007/PartnerControls"/>
    </lcf76f155ced4ddcb4097134ff3c332f>
    <MediaServiceKeyPoints xmlns="04aa990b-0be2-4c97-b9a9-0351f3d0f696" xsi:nil="true"/>
    <MediaServiceFastMetadata xmlns="04aa990b-0be2-4c97-b9a9-0351f3d0f696" xsi:nil="true"/>
    <MediaServiceMetadata xmlns="04aa990b-0be2-4c97-b9a9-0351f3d0f696" xsi:nil="true"/>
    <MediaServiceAutoKeyPoints xmlns="04aa990b-0be2-4c97-b9a9-0351f3d0f696" xsi:nil="true"/>
    <MediaServiceGenerationTime xmlns="04aa990b-0be2-4c97-b9a9-0351f3d0f696" xsi:nil="true"/>
    <MediaServiceEventHashCode xmlns="04aa990b-0be2-4c97-b9a9-0351f3d0f696" xsi:nil="true"/>
    <MediaServiceDateTaken xmlns="04aa990b-0be2-4c97-b9a9-0351f3d0f696" xsi:nil="true"/>
    <MediaServiceLocation xmlns="04aa990b-0be2-4c97-b9a9-0351f3d0f696" xsi:nil="true"/>
    <MediaServiceOCR xmlns="04aa990b-0be2-4c97-b9a9-0351f3d0f696" xsi:nil="true"/>
  </documentManagement>
</p:properties>
</file>

<file path=customXml/itemProps1.xml><?xml version="1.0" encoding="utf-8"?>
<ds:datastoreItem xmlns:ds="http://schemas.openxmlformats.org/officeDocument/2006/customXml" ds:itemID="{7BEF9ECB-DC57-462F-AC38-A81E68082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aa990b-0be2-4c97-b9a9-0351f3d0f696"/>
    <ds:schemaRef ds:uri="047d0d5d-af20-4026-86d1-9d0d597e6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3.xml><?xml version="1.0" encoding="utf-8"?>
<ds:datastoreItem xmlns:ds="http://schemas.openxmlformats.org/officeDocument/2006/customXml" ds:itemID="{0E94066C-73FE-4420-9095-90F9AEC168CC}">
  <ds:schemaRefs>
    <ds:schemaRef ds:uri="http://purl.org/dc/elements/1.1/"/>
    <ds:schemaRef ds:uri="04aa990b-0be2-4c97-b9a9-0351f3d0f696"/>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047d0d5d-af20-4026-86d1-9d0d597e65a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Ref</vt:lpstr>
      <vt:lpstr>Avant de commencer</vt:lpstr>
      <vt:lpstr>Exemple de budget</vt:lpstr>
      <vt:lpstr>Exemple de Plan de projet</vt:lpstr>
      <vt:lpstr>'Exemple de Plan de projet'!Print_Area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FI-YI SampleProjectPlan-Budget FR</dc:title>
  <dc:subject/>
  <dc:creator>Diane Der</dc:creator>
  <cp:keywords/>
  <dc:description/>
  <cp:lastModifiedBy>Claire Carrier</cp:lastModifiedBy>
  <cp:revision/>
  <dcterms:created xsi:type="dcterms:W3CDTF">2018-10-22T17:32:15Z</dcterms:created>
  <dcterms:modified xsi:type="dcterms:W3CDTF">2023-05-18T19:02:09Z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0x0101002865D7423C1D8A40B8A6D6DA41E72B6A</vt:lpwstr>
  </property>
  <property fmtid="{D5CDD505-2E9C-101B-9397-08002B2CF9AE}" pid="3" name="MediaServiceMetadata">
    <vt:lpwstr/>
  </property>
  <property fmtid="{D5CDD505-2E9C-101B-9397-08002B2CF9AE}" pid="4" name="MediaServiceFastMetadata">
    <vt:lpwstr/>
  </property>
  <property fmtid="{D5CDD505-2E9C-101B-9397-08002B2CF9AE}" pid="5" name="MediaServiceDateTaken">
    <vt:lpwstr/>
  </property>
  <property fmtid="{D5CDD505-2E9C-101B-9397-08002B2CF9AE}" pid="6" name="MediaServiceAutoTags">
    <vt:lpwstr/>
  </property>
  <property fmtid="{D5CDD505-2E9C-101B-9397-08002B2CF9AE}" pid="7" name="MediaServiceOCR">
    <vt:lpwstr/>
  </property>
  <property fmtid="{D5CDD505-2E9C-101B-9397-08002B2CF9AE}" pid="8" name="MediaServiceLocation">
    <vt:lpwstr/>
  </property>
  <property fmtid="{D5CDD505-2E9C-101B-9397-08002B2CF9AE}" pid="9" name="MediaServiceEventHashCode">
    <vt:lpwstr/>
  </property>
  <property fmtid="{D5CDD505-2E9C-101B-9397-08002B2CF9AE}" pid="10" name="MediaServiceGenerationTime">
    <vt:lpwstr/>
  </property>
  <property fmtid="{D5CDD505-2E9C-101B-9397-08002B2CF9AE}" pid="11" name="MediaServiceAutoKeyPoints">
    <vt:lpwstr/>
  </property>
  <property fmtid="{D5CDD505-2E9C-101B-9397-08002B2CF9AE}" pid="12" name="MediaServiceKeyPoints">
    <vt:lpwstr/>
  </property>
  <property fmtid="{D5CDD505-2E9C-101B-9397-08002B2CF9AE}" pid="13" name="MediaServiceImageTags">
    <vt:lpwstr/>
  </property>
</Properties>
</file>