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2"/>
  <workbookPr updateLinks="never" codeName="ThisWorkbook" defaultThemeVersion="166925"/>
  <mc:AlternateContent xmlns:mc="http://schemas.openxmlformats.org/markup-compatibility/2006">
    <mc:Choice Requires="x15">
      <x15ac:absPath xmlns:x15ac="http://schemas.microsoft.com/office/spreadsheetml/2010/11/ac" url="https://otfca.sharepoint.com/sites/JointYOFCommunicationsTeam/Shared Documents/General/YOF Website_Updates 2023/Sample Project Plan/"/>
    </mc:Choice>
  </mc:AlternateContent>
  <xr:revisionPtr revIDLastSave="132" documentId="8_{955D89D0-AC99-4423-AF31-9BEA74D32C91}" xr6:coauthVersionLast="47" xr6:coauthVersionMax="47" xr10:uidLastSave="{7E29A11C-ED0A-4C47-B7B0-025050366402}"/>
  <bookViews>
    <workbookView xWindow="-6600" yWindow="380" windowWidth="26910" windowHeight="11060" firstSheet="1" activeTab="1" xr2:uid="{00000000-000D-0000-FFFF-FFFF00000000}"/>
  </bookViews>
  <sheets>
    <sheet name="Budget Ref" sheetId="9" state="hidden" r:id="rId1"/>
    <sheet name="Avant de commencer" sheetId="10" r:id="rId2"/>
    <sheet name="Exemple de budget" sheetId="8" r:id="rId3"/>
    <sheet name="Exemple de Plan de projet" sheetId="7" r:id="rId4"/>
  </sheets>
  <definedNames>
    <definedName name="_xlnm.Print_Area" localSheetId="2">'Exemple de budget'!#REF!</definedName>
    <definedName name="_xlnm.Print_Area" localSheetId="3">'Exemple de Plan de projet'!$A:$G</definedName>
    <definedName name="Z_00C835BB_4EF1_488A_9338_8787DC29E2CA_.wvu.PrintArea" localSheetId="2" hidden="1">'Exemple de budget'!#REF!</definedName>
    <definedName name="Z_00C835BB_4EF1_488A_9338_8787DC29E2CA_.wvu.PrintArea" localSheetId="3" hidden="1">'Exemple de Plan de projet'!#REF!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4" i="8" l="1"/>
  <c r="H10" i="8"/>
  <c r="E13" i="8"/>
  <c r="H11" i="8"/>
  <c r="E29" i="8"/>
  <c r="G13" i="8" l="1"/>
  <c r="F13" i="8"/>
  <c r="E9" i="8"/>
  <c r="E28" i="8"/>
  <c r="F9" i="8"/>
  <c r="G9" i="8"/>
  <c r="E11" i="8"/>
  <c r="F11" i="8"/>
  <c r="G11" i="8"/>
  <c r="E12" i="8"/>
  <c r="F12" i="8"/>
  <c r="G12" i="8"/>
  <c r="E15" i="8"/>
  <c r="F15" i="8"/>
  <c r="G15" i="8"/>
  <c r="E16" i="8"/>
  <c r="F16" i="8"/>
  <c r="G16" i="8"/>
  <c r="E17" i="8"/>
  <c r="F17" i="8"/>
  <c r="G17" i="8"/>
  <c r="E18" i="8"/>
  <c r="F18" i="8"/>
  <c r="G18" i="8"/>
  <c r="E19" i="8"/>
  <c r="F19" i="8"/>
  <c r="G19" i="8"/>
  <c r="E20" i="8"/>
  <c r="F20" i="8"/>
  <c r="G20" i="8"/>
  <c r="H21" i="8"/>
  <c r="H22" i="8"/>
  <c r="H23" i="8"/>
  <c r="H24" i="8"/>
  <c r="H25" i="8"/>
  <c r="H26" i="8"/>
  <c r="H27" i="8"/>
  <c r="F28" i="8"/>
  <c r="H9" i="8" l="1"/>
  <c r="H12" i="8"/>
  <c r="H16" i="8"/>
  <c r="H15" i="8"/>
  <c r="H20" i="8"/>
  <c r="H18" i="8"/>
  <c r="H13" i="8"/>
  <c r="F29" i="8"/>
  <c r="H19" i="8"/>
  <c r="H17" i="8"/>
  <c r="H28" i="8"/>
  <c r="G29" i="8" l="1"/>
  <c r="H29" i="8"/>
</calcChain>
</file>

<file path=xl/sharedStrings.xml><?xml version="1.0" encoding="utf-8"?>
<sst xmlns="http://schemas.openxmlformats.org/spreadsheetml/2006/main" count="286" uniqueCount="171">
  <si>
    <t>Main Categories</t>
  </si>
  <si>
    <t>Administration</t>
  </si>
  <si>
    <t>Renforcement de la capacité</t>
  </si>
  <si>
    <t>Personnel</t>
  </si>
  <si>
    <t>Dépenses de projet</t>
  </si>
  <si>
    <t>Sub-Categories</t>
  </si>
  <si>
    <t>Frais de soutien administratif (OM)</t>
  </si>
  <si>
    <t>Personnel à temps plein (35 heures ou plus par semaine)</t>
  </si>
  <si>
    <t>Personnel à temps partiel (moins de 35 heures par semaine)</t>
  </si>
  <si>
    <t>Transport</t>
  </si>
  <si>
    <t>Espace</t>
  </si>
  <si>
    <t>Honoraires (participants, bénévoles)</t>
  </si>
  <si>
    <t>Services de soutien (traduction, interprétation, surveillance d’enfants)</t>
  </si>
  <si>
    <t xml:space="preserve">Fournitures et matériel du projet </t>
  </si>
  <si>
    <t>Équipement du projet (location ou achat)</t>
  </si>
  <si>
    <t>Nourriture</t>
  </si>
  <si>
    <t>Frais (pour services offerts)</t>
  </si>
  <si>
    <t>Imprévus</t>
  </si>
  <si>
    <t>Autre</t>
  </si>
  <si>
    <t>FONDS PERSPECTIVES JEUNESSE</t>
  </si>
  <si>
    <t>Définitions/Formes abrégées</t>
  </si>
  <si>
    <t>IF : Innovations pour les familles</t>
  </si>
  <si>
    <t>IJ :  Innovations pour les jeunes</t>
  </si>
  <si>
    <t>PTPR: Parents, tuteurs, personnes responsables</t>
  </si>
  <si>
    <t>Le modèle de plan de projet et de budget s'applique à la fois aux sources Innovations pour les jeunes et Innovations pour les familles afin que les groupes rédigent leur demande.</t>
  </si>
  <si>
    <t>Le plan de projet et le budget incluent des exemples pour vous aider à comprendre comment remplir ces modèles.</t>
  </si>
  <si>
    <t>Montants demandés</t>
  </si>
  <si>
    <t>Subvention expérimentale d'IJ/IF - montants annuels jusqu'à 100 000 $ par année, jusqu'à concurrence de 300 000 $ pour 3 ans.</t>
  </si>
  <si>
    <t>Subvention d'élargissement d'IJ/IF - montants annuels jusqu'à 150 000 $ par année, jusqu'à concurrence de 450 000 $ pour 3 ans.</t>
  </si>
  <si>
    <t>Remarque : Quand vous entrerez le montant de votre budget dans la demande en ligne, le système arrondira automatiquement les montants de votre budget. Assurez-vous de ne pas dépasser les plafonds totaux de financement.</t>
  </si>
  <si>
    <t>Les titres de colonnes pour cette feuille de travail sont dans la rangée 2, 3, et 8 dans les cellules à travers A2, A3, et B8 à I8 inclusivement. Les cellules suivantes comprennent des commentaires : Aucun. Les bases de données couvrent les cellules B65 à D7, et A9 à I31. Si vous n’utilisez pas un lecteur d’écran, vous pouvez appuyer Alt + R, T pour le ruban de révision, Corriger les Commentaires pour bouger et ouvrir un commentaire une fois que vous êtes sur une cellule avec un commentaire. Quand vous avez finis de lire le commentaire, appuyez sur le bouton Escape pour fermer le commentaire et retourner à la feuille de travail. Si vous utilisez un lecteur d’écran JAWS, vous pouvez appuyer Ctrl + Shift + Apostrophe pour la liste de commentaires et leurs cellules dans la feuille de travail. Appuyez sur le bouton Enter sur le commentaire vous désirez, ou le bouton Escape une fois que vous avez lu le commentaire de la cellule. Vous êtes maintenant retournez au classeur. Notez bien qu’il n’y a aucun commande de clavier pour JAWS pour relire les commentaires ou pour lire les commentaires une fois que vous êtes sur une cellule. Vous devez utiliser la fonction de mettre la liste de commentaires en ordre pour les lire si vous utilisez le lecteur d’écran JAWS.</t>
  </si>
  <si>
    <t xml:space="preserve">Exemple de Feuille de travail de budget </t>
  </si>
  <si>
    <t>Remplissez la Feuille de travail de budget détaillée ci-dessous. Utilisez votre Plan de projet comme guide et tentez de saisir toutes les dépenses dont vous aurez besoin.</t>
  </si>
  <si>
    <r>
      <rPr>
        <b/>
        <sz val="10"/>
        <rFont val="Arial"/>
      </rPr>
      <t>Choisissez une catégorie de la liste :</t>
    </r>
    <r>
      <rPr>
        <sz val="10"/>
        <color indexed="8"/>
        <rFont val="Arial"/>
      </rPr>
      <t xml:space="preserve">
- Administration 
- Renforcement de la capac</t>
    </r>
    <r>
      <rPr>
        <sz val="10"/>
        <rFont val="Arial"/>
      </rPr>
      <t xml:space="preserve">ité </t>
    </r>
    <r>
      <rPr>
        <b/>
        <sz val="10"/>
        <rFont val="Arial"/>
      </rPr>
      <t>(optionnel)</t>
    </r>
    <r>
      <rPr>
        <b/>
        <sz val="10"/>
        <color indexed="10"/>
        <rFont val="Arial"/>
      </rPr>
      <t xml:space="preserve">
</t>
    </r>
    <r>
      <rPr>
        <sz val="10"/>
        <color indexed="8"/>
        <rFont val="Arial"/>
      </rPr>
      <t xml:space="preserve">- Personnel
- Dépenses de projet 
</t>
    </r>
  </si>
  <si>
    <r>
      <rPr>
        <b/>
        <sz val="10"/>
        <rFont val="Arial"/>
      </rPr>
      <t xml:space="preserve">Choisissez un poste de dépense de la liste pour la catégorie budgétaire choisie :
Si « Administration » sélectionné, choisissez parmi :
</t>
    </r>
    <r>
      <rPr>
        <sz val="10"/>
        <rFont val="Arial"/>
      </rPr>
      <t xml:space="preserve">- Frais de soutien administratif (OM)
</t>
    </r>
    <r>
      <rPr>
        <b/>
        <sz val="10"/>
        <rFont val="Arial"/>
      </rPr>
      <t>Si « Personnel » sélectionné, choisissez parmi :</t>
    </r>
    <r>
      <rPr>
        <sz val="10"/>
        <rFont val="Arial"/>
      </rPr>
      <t xml:space="preserve">
- Personnel à temps plein (35 heures ou plus par semaine)
- Personnel à temps partiel (moins de 35 heures par semaine)
</t>
    </r>
    <r>
      <rPr>
        <b/>
        <sz val="10"/>
        <rFont val="Arial"/>
      </rPr>
      <t xml:space="preserve">Si « Dépenses de projet » sélectionné, choisissez parmi : </t>
    </r>
    <r>
      <rPr>
        <sz val="10"/>
        <rFont val="Arial"/>
      </rPr>
      <t xml:space="preserve">
- Imprévus 
- Transport
- Espace
- Honoraires (participants, bénévoles) 
- Services de soutien (traduction, interprétation, surveillance d’enfants)
- Fournitures et matériel du projet 
- Équipement du projet (location ou achat) 
- Nourriture
- Frais (pour services offerts)
- Autre : (précisez dans « Notes budgétaires »)</t>
    </r>
  </si>
  <si>
    <t>Utilisez cette colonne pour donner plus de détails ou de calculs concernant la dépense de cette ligne.</t>
  </si>
  <si>
    <r>
      <rPr>
        <b/>
        <sz val="10"/>
        <rFont val="Arial"/>
      </rPr>
      <t>Définitions/Formes abrégées</t>
    </r>
    <r>
      <rPr>
        <sz val="10"/>
        <rFont val="Arial"/>
      </rPr>
      <t xml:space="preserve">
IF : Innovations pour les familles
IJ : Innovations pour les jeunes
PTPR : Parents, tuteurs, personnes responsables</t>
    </r>
  </si>
  <si>
    <t>Catégorie budgétaire</t>
  </si>
  <si>
    <t>Poste de dépenses</t>
  </si>
  <si>
    <t xml:space="preserve">Notes budgétaires
Utilisez cet espace pour montrer comment vous avez calculé les montants que vous demandez.
</t>
  </si>
  <si>
    <t xml:space="preserve">Montant de la demande  Année 1 </t>
  </si>
  <si>
    <t>Montant de la demande  Année 2</t>
  </si>
  <si>
    <t xml:space="preserve">Montant de la demande  Année 3 </t>
  </si>
  <si>
    <t>TOTAL</t>
  </si>
  <si>
    <t>Requis</t>
  </si>
  <si>
    <r>
      <rPr>
        <b/>
        <sz val="10"/>
        <color indexed="8"/>
        <rFont val="Arial"/>
      </rPr>
      <t xml:space="preserve">Formule </t>
    </r>
    <r>
      <rPr>
        <sz val="10"/>
        <color indexed="8"/>
        <rFont val="Arial"/>
      </rPr>
      <t>: Jusqu’à 15 % du total de votre budget annuel.</t>
    </r>
  </si>
  <si>
    <t xml:space="preserve">Renforcement de la capacité </t>
  </si>
  <si>
    <t>Sources IJ et IF : Renforcement de la capacité 
(2 000 $ à 4 000 $)</t>
  </si>
  <si>
    <t xml:space="preserve">2 000 $ à 4 000 $ par année </t>
  </si>
  <si>
    <t xml:space="preserve">Personnel </t>
  </si>
  <si>
    <t>Personnel à temps partiel</t>
  </si>
  <si>
    <t>22 $ / heure x 30 heures x 52 semaines * 1,2 (coûts obligatoires liés à l’emploi)</t>
  </si>
  <si>
    <t>22 $ / heure x 10 heures x 30 semaines * 1,2 (coûts obligatoires liés à l’emploi)</t>
  </si>
  <si>
    <t xml:space="preserve">Dépenses de projet </t>
  </si>
  <si>
    <t>Conception et impression de dépliants pour la sensibilisation auprès des familles et des partenaires communautaires</t>
  </si>
  <si>
    <t>Transport du personnel et des facilitateurs pour les rencontres, la sensibilisation, etc.</t>
  </si>
  <si>
    <t>Transport des participants : 12 rencontres x 15 familles (aller-retour)</t>
  </si>
  <si>
    <t xml:space="preserve">Espace </t>
  </si>
  <si>
    <t>Rencontre mensuelle et espace de formation = 150 $ par rencontre x 12 rencontres</t>
  </si>
  <si>
    <t xml:space="preserve">Fournitures </t>
  </si>
  <si>
    <t>Honoraires de la surveillante d'enfants et fournitures pour les rencontres bimensuelles. Environ 150 $ par séance mensuelle.</t>
  </si>
  <si>
    <t>Cartes de café pour les rencontres de soutien du quartier, valant 20 $ (15 parents x 20 $ par carte). Voir la Feuille de travail du projet pour plus de détails.</t>
  </si>
  <si>
    <t>Rencontres bimensuelles : 6 $ par personne x 30 participants + 3 employés/facilitateurs</t>
  </si>
  <si>
    <t>Événement de célébration annuelle : 15 $ par personne x 35 personnes</t>
  </si>
  <si>
    <t>Location de l'espace pour la célébration annuelle</t>
  </si>
  <si>
    <t xml:space="preserve">Frais (pour services offerts) </t>
  </si>
  <si>
    <t>Frais de l’événement de célébration : DJ et MC</t>
  </si>
  <si>
    <t xml:space="preserve">Équipement (location ou achat) </t>
  </si>
  <si>
    <t>Location d'un système sonore pour l'événement de célébration</t>
  </si>
  <si>
    <t>Événement de clôture et publication du guide de ressources</t>
  </si>
  <si>
    <t>Honoraires</t>
  </si>
  <si>
    <t>Un facilitateur invité par séance (100 $ x 12)</t>
  </si>
  <si>
    <t>Impression</t>
  </si>
  <si>
    <t>Impression du guide de ressources; un exemplaire par participant ou famille</t>
  </si>
  <si>
    <t>Location d'un projecteur, d'un écran et d'un système sonore</t>
  </si>
  <si>
    <t>Jusqu’à 10 % du total de votre budget annuel total</t>
  </si>
  <si>
    <t xml:space="preserve">TOTAL DE LA DEMANDE BUDGÉTAIRE AU FPJ  </t>
  </si>
  <si>
    <r>
      <rPr>
        <b/>
        <sz val="9"/>
        <color rgb="FF000000"/>
        <rFont val="Arial"/>
      </rPr>
      <t xml:space="preserve">CONSEIL! </t>
    </r>
    <r>
      <rPr>
        <sz val="9"/>
        <color rgb="FF000000"/>
        <rFont val="Arial"/>
      </rPr>
      <t>Vérifiez votre plafond de financement annuel. 
Le plafond pour une subvention expérimentale est de</t>
    </r>
    <r>
      <rPr>
        <b/>
        <sz val="9"/>
        <color rgb="FF000000"/>
        <rFont val="Arial"/>
      </rPr>
      <t xml:space="preserve"> 100 000 $ </t>
    </r>
    <r>
      <rPr>
        <sz val="9"/>
        <color rgb="FF000000"/>
        <rFont val="Arial"/>
      </rPr>
      <t>par année
Le plafond pour une subvention d’élargissement est de</t>
    </r>
    <r>
      <rPr>
        <b/>
        <sz val="9"/>
        <color rgb="FF000000"/>
        <rFont val="Arial"/>
      </rPr>
      <t xml:space="preserve"> 150 000 $ </t>
    </r>
    <r>
      <rPr>
        <sz val="9"/>
        <color rgb="FF000000"/>
        <rFont val="Arial"/>
      </rPr>
      <t xml:space="preserve">par année. 
</t>
    </r>
    <r>
      <rPr>
        <b/>
        <sz val="9"/>
        <color rgb="FF000000"/>
        <rFont val="Arial"/>
      </rPr>
      <t xml:space="preserve"> </t>
    </r>
  </si>
  <si>
    <t>Les titres de colonnes pour cette feuille de travail sont dans la rangée 2, 3, et 7 à 8 dans les cellules à travers A2, A3, et A7 à J8 inclusivement. Les cellules suivantes comprennent des commentaires : Aucun. Les bases de données couvrent les cellules A5 à J6, et A8 à J30. Si vous n’utilisez pas un lecteur d’écran, vous pouvez appuyer Alt + R, T pour le ruban de révision, Corriger les Commentaires pour bouger et ouvrir un commentaire une fois que vous êtes sur une cellule avec un commentaire. Quand vous avez finis de lire le commentaire, appuyez sur le bouton Escape pour fermer le commentaire et retourner à la feuille de travail. Si vous utilisez un lecteur d’écran JAWS, vous pouvez appuyer Ctrl + Shift + Apostrophe pour la liste de commentaires et leurs cellules dans la feuille de travail. Appuyez sur le bouton Enter sur le commentaire vous désirez, ou le bouton Escape une fois que vous avez lu le commentaire de la cellule. Vous êtes maintenant retournez au classeur. Notez bien qu’il n’y a aucun commande de clavier pour JAWS pour relire les commentaires ou pour lire les commentaires une fois que vous êtes sur une cellule. Vous devez utiliser la fonction de mettre la liste de commentaires en ordre pour les lire si vous utilisez le lecteur d’écran JAWS.</t>
  </si>
  <si>
    <t xml:space="preserve">Exemple de Plan de projet </t>
  </si>
  <si>
    <r>
      <rPr>
        <b/>
        <sz val="12"/>
        <color rgb="FF000000"/>
        <rFont val="Arial"/>
      </rPr>
      <t xml:space="preserve">Cochez une seule case.
</t>
    </r>
    <r>
      <rPr>
        <sz val="12"/>
        <color rgb="FF000000"/>
        <rFont val="Arial"/>
      </rPr>
      <t xml:space="preserve">Année 1 
Année 2
Année 3
</t>
    </r>
  </si>
  <si>
    <r>
      <rPr>
        <b/>
        <sz val="12"/>
        <color indexed="8"/>
        <rFont val="Arial"/>
        <family val="2"/>
      </rPr>
      <t xml:space="preserve">Choisissez le type d'activité de la liste ci-dessous: </t>
    </r>
    <r>
      <rPr>
        <strike/>
        <sz val="12"/>
        <color indexed="10"/>
        <rFont val="Arial"/>
        <family val="2"/>
      </rPr>
      <t xml:space="preserve">
</t>
    </r>
    <r>
      <rPr>
        <sz val="12"/>
        <color indexed="8"/>
        <rFont val="Arial"/>
        <family val="2"/>
      </rPr>
      <t>- Temps de planification | préparation du projet 
- Recrutement | Sensibilisation
- Élaboration des ressources 
- Formation (Personnel | Bénévoles) 
- Ateliers | Séances en groupe 
- Temps d’accueil  
- Mentorat | Encadrement de groupe
- Mentorat | Encadrement individuel 
- Événements | Rassemblements 
- Cérémonies 
- Partenariat | Réseautage 
- Ne correspond pas à une catégorie</t>
    </r>
  </si>
  <si>
    <r>
      <rPr>
        <b/>
        <sz val="12"/>
        <color rgb="FF000000"/>
        <rFont val="Arial"/>
      </rPr>
      <t xml:space="preserve">Cochez les ressources qui s’appliquent à l’activité de cette rangée. 
</t>
    </r>
    <r>
      <rPr>
        <sz val="12"/>
        <color rgb="FF000000"/>
        <rFont val="Arial"/>
      </rPr>
      <t xml:space="preserve">- Transport
- Espace
- Nourriture
- Honoraires
- Services de soutien (traduction, surveillance d’enfants, interprétation, etc.)
- Temps du personnel 
- Communications (site Web,  promotions)
- Temps des bénévoles 
- Fournitures du projet 
- Équipement 
- Autre _____
</t>
    </r>
  </si>
  <si>
    <r>
      <rPr>
        <b/>
        <sz val="14"/>
        <rFont val="Arial"/>
        <family val="2"/>
      </rPr>
      <t>Définitions/Formes abrégées</t>
    </r>
    <r>
      <rPr>
        <sz val="14"/>
        <rFont val="Arial"/>
        <family val="2"/>
      </rPr>
      <t xml:space="preserve">
IF : Innovations pour les familles
IJ : Innovations pour les jeunes
PTPR : Parents, tuteurs, personnes responsables</t>
    </r>
  </si>
  <si>
    <t>ANNÉE</t>
  </si>
  <si>
    <t>CATÉGORIE</t>
  </si>
  <si>
    <t>QUELLES SONT VOS ACTIVITÉS PRINCIPALES?</t>
  </si>
  <si>
    <t>QUAND L’ACTIVITÉ SE DÉROULERA-T-ELLE?</t>
  </si>
  <si>
    <t>QUELLE EST LA FRÉQUENCE DE L’ACTIVITÉ?</t>
  </si>
  <si>
    <t>COMBIEN DE PERSONNES?
(Source Innovations pour les familles)</t>
  </si>
  <si>
    <t>COMBIEN DE JEUNES?
(Source Innovations pour les jeunes)</t>
  </si>
  <si>
    <t>RESSOURCES</t>
  </si>
  <si>
    <r>
      <rPr>
        <b/>
        <sz val="15"/>
        <color theme="1"/>
        <rFont val="Arial"/>
        <family val="2"/>
      </rPr>
      <t>AUTRES</t>
    </r>
    <r>
      <rPr>
        <b/>
        <strike/>
        <sz val="15"/>
        <color theme="1"/>
        <rFont val="Arial"/>
        <family val="2"/>
      </rPr>
      <t xml:space="preserve"> </t>
    </r>
    <r>
      <rPr>
        <b/>
        <sz val="15"/>
        <color theme="1"/>
        <rFont val="Arial"/>
        <family val="2"/>
      </rPr>
      <t xml:space="preserve">DÉTAILS </t>
    </r>
  </si>
  <si>
    <t>Au cours de quelles années votre activité se déroulera-t-elle?</t>
  </si>
  <si>
    <t xml:space="preserve">Choisissez le type d’activité. </t>
  </si>
  <si>
    <t xml:space="preserve">Énumérez les activités principales de votre projet. 
Utilisez une rangée par activité.
Énumérez les activités dans l'ordre où elles se dérouleront.
Incluez les choses que vous ferez pour vous préparer à réaliser votre projet et à l'offrir à vos groupes. 
(P. ex. : Concevoir le programme; offrir des ateliers.)
</t>
  </si>
  <si>
    <t xml:space="preserve">Durant quels mois de l’année cette activité se déroulera-t-elle? </t>
  </si>
  <si>
    <t>À quelle fréquence cette activité se déroulera-t-elle au cours d’une année?  P. ex., chaque semaine, chaque mois, une fois par année, etc.</t>
  </si>
  <si>
    <t>Selon vos attentes, combien de parents, tuteurs ou personnes responsables participeront à cette activité?</t>
  </si>
  <si>
    <t>Selon vos attentes, combien de jeunes participeront à cette activité?</t>
  </si>
  <si>
    <t>Choisissez les ressources nécessaires pour réaliser cette activité.</t>
  </si>
  <si>
    <r>
      <t>Ajoutez des notes ou détails su</t>
    </r>
    <r>
      <rPr>
        <sz val="12"/>
        <color theme="1"/>
        <rFont val="Arial"/>
        <family val="2"/>
      </rPr>
      <t xml:space="preserve">r chaque activité que vous dirigez. </t>
    </r>
  </si>
  <si>
    <t xml:space="preserve"> Recrutement | Sensibilisation</t>
  </si>
  <si>
    <r>
      <rPr>
        <b/>
        <sz val="12"/>
        <rFont val="Arial"/>
        <family val="2"/>
      </rPr>
      <t>Exemple d'IJ</t>
    </r>
    <r>
      <rPr>
        <sz val="12"/>
        <rFont val="Arial"/>
        <family val="2"/>
      </rPr>
      <t xml:space="preserve"> : 
Sensibilisation auprès </t>
    </r>
    <r>
      <rPr>
        <b/>
        <sz val="12"/>
        <rFont val="Arial"/>
        <family val="2"/>
      </rPr>
      <t>d’adultes mentors et de jeunes mentorés</t>
    </r>
    <r>
      <rPr>
        <sz val="12"/>
        <rFont val="Arial"/>
        <family val="2"/>
      </rPr>
      <t xml:space="preserve"> (tous de la diaspora africaine) Nous commencerons avec les organismes que nous connaissons dans nos communautés
</t>
    </r>
    <r>
      <rPr>
        <b/>
        <sz val="12"/>
        <rFont val="Arial"/>
        <family val="2"/>
      </rPr>
      <t>Exemple d'IF</t>
    </r>
    <r>
      <rPr>
        <sz val="12"/>
        <rFont val="Arial"/>
        <family val="2"/>
      </rPr>
      <t xml:space="preserve"> :
Sensibilisation auprès des </t>
    </r>
    <r>
      <rPr>
        <b/>
        <sz val="12"/>
        <rFont val="Arial"/>
        <family val="2"/>
      </rPr>
      <t>parents, tuteurs et personnes responsables</t>
    </r>
    <r>
      <rPr>
        <sz val="12"/>
        <rFont val="Arial"/>
        <family val="2"/>
      </rPr>
      <t xml:space="preserve"> de Brampton (tous de la diaspora africaine).</t>
    </r>
  </si>
  <si>
    <t>Août - Septembre</t>
  </si>
  <si>
    <t xml:space="preserve">Deux jours par semaine durant cette période. </t>
  </si>
  <si>
    <t xml:space="preserve">Ne s’applique pas </t>
  </si>
  <si>
    <t xml:space="preserve">Matériel promotionnel 
Temps du personnel </t>
  </si>
  <si>
    <t xml:space="preserve">Mis à jour la liste de partenaires 
Info sur le contexte du projet 
Coordonnateur de projet qui dirigera
</t>
  </si>
  <si>
    <t>Élaboration des ressources</t>
  </si>
  <si>
    <r>
      <rPr>
        <b/>
        <sz val="12"/>
        <rFont val="Arial"/>
        <family val="2"/>
      </rPr>
      <t xml:space="preserve">Exemple d'IJ : </t>
    </r>
    <r>
      <rPr>
        <sz val="12"/>
        <rFont val="Arial"/>
        <family val="2"/>
      </rPr>
      <t xml:space="preserve">
Concevoir le programme des rencontres mentors-mentorés.
Dans un an, faire une évaluation des besoins, élaborer un plan pour des séances mensuelles (sujets, formes d’arts que nous utiliserons, etc.)</t>
    </r>
  </si>
  <si>
    <t>Août - Octobre</t>
  </si>
  <si>
    <t>Ne s'applique pas</t>
  </si>
  <si>
    <t>Temps du personnel
Temps des bénévoles</t>
  </si>
  <si>
    <t>Exemples d’autres ressources/programmes</t>
  </si>
  <si>
    <t>Ateliers | Séances en groupe</t>
  </si>
  <si>
    <r>
      <rPr>
        <b/>
        <sz val="12"/>
        <rFont val="Arial"/>
        <family val="2"/>
      </rPr>
      <t>Exemple d'IJ :</t>
    </r>
    <r>
      <rPr>
        <sz val="12"/>
        <rFont val="Arial"/>
        <family val="2"/>
      </rPr>
      <t xml:space="preserve">
Activité d'ateliers de groupe :Offrir des rencontres de jeunes-mentors.  
Nous voulons intégrer la narration et l’art à la formule des séances. Nous partagerons un repas ensemble.
</t>
    </r>
    <r>
      <rPr>
        <b/>
        <sz val="12"/>
        <rFont val="Arial"/>
        <family val="2"/>
      </rPr>
      <t>Exemple d'IF :</t>
    </r>
    <r>
      <rPr>
        <sz val="12"/>
        <rFont val="Arial"/>
        <family val="2"/>
      </rPr>
      <t xml:space="preserve">
Activité d'ateliers de groupe : Offrir des </t>
    </r>
    <r>
      <rPr>
        <b/>
        <sz val="12"/>
        <rFont val="Arial"/>
        <family val="2"/>
      </rPr>
      <t>rencontres de parents et de familles</t>
    </r>
    <r>
      <rPr>
        <sz val="12"/>
        <rFont val="Arial"/>
        <family val="2"/>
      </rPr>
      <t>. Nous voulons intégrer l'alimentation, l'apprentissage et des discussions informelles dans la formule des séances. Nous partagerons un repas.</t>
    </r>
  </si>
  <si>
    <t>Octobre - Mars</t>
  </si>
  <si>
    <t>Deux fois par mois - 12 rassemblements au total.</t>
  </si>
  <si>
    <t>10 à 15 femmes et leurs enfants</t>
  </si>
  <si>
    <t xml:space="preserve">Espace 
Nourriture
Transport 
Surveillance d’enfants 
Honoraires
Fournitures du projet </t>
  </si>
  <si>
    <t>Mentorat | Encadrement de groupe</t>
  </si>
  <si>
    <r>
      <rPr>
        <b/>
        <sz val="12"/>
        <rFont val="Arial"/>
        <family val="2"/>
      </rPr>
      <t xml:space="preserve">Exemple d'IF : </t>
    </r>
    <r>
      <rPr>
        <sz val="12"/>
        <rFont val="Arial"/>
        <family val="2"/>
      </rPr>
      <t xml:space="preserve">
Mentorat de groupe : Des </t>
    </r>
    <r>
      <rPr>
        <b/>
        <sz val="12"/>
        <rFont val="Arial"/>
        <family val="2"/>
      </rPr>
      <t>groupes de soutien aux paren</t>
    </r>
    <r>
      <rPr>
        <sz val="12"/>
        <rFont val="Arial"/>
        <family val="2"/>
      </rPr>
      <t xml:space="preserve">ts du quartier se rencontreront seuls et s'appuieront mutuellement au besoin relativement à la garde d'enfants, à des rendez-vous, à des conseils et à des ressources du quartier. </t>
    </r>
  </si>
  <si>
    <t>Octobre - Mai</t>
  </si>
  <si>
    <t>Au moins une fois par mois jusqu'à mai, et au besoin par la suite.</t>
  </si>
  <si>
    <t>10 à 15 familles</t>
  </si>
  <si>
    <t xml:space="preserve">10
</t>
  </si>
  <si>
    <t xml:space="preserve">Temps du personnel
Transport du personnel
</t>
  </si>
  <si>
    <t>Journal pour chaque parent
Carte cadeau de café pour les parents</t>
  </si>
  <si>
    <t>Mentorat | Encadrement individuel</t>
  </si>
  <si>
    <r>
      <rPr>
        <b/>
        <sz val="12"/>
        <rFont val="Arial"/>
        <family val="2"/>
      </rPr>
      <t>Exemple d'IJ :</t>
    </r>
    <r>
      <rPr>
        <sz val="12"/>
        <rFont val="Arial"/>
        <family val="2"/>
      </rPr>
      <t xml:space="preserve">
Mentorat individuel : Des paires de jeunes-mentors se rencontreront seules aussi. L’idée est que les paires se rencontrent et puissent approfondir leurs conversations et leurs soutiens.</t>
    </r>
  </si>
  <si>
    <t>Une fois par mois. Total de 8 rencontres individuelles</t>
  </si>
  <si>
    <t>Journal pour chaque mentoré Carte cadeau de café pour chaque mentoré</t>
  </si>
  <si>
    <t>Événements | Rassemblements</t>
  </si>
  <si>
    <t xml:space="preserve">Célébration annuelle des Fêtes (fin d'année). </t>
  </si>
  <si>
    <t>Décembre</t>
  </si>
  <si>
    <t>Une fois par année.</t>
  </si>
  <si>
    <t>Espace 
Nourriture
Transport 
Équipement 
Fournitures du projet/décorations</t>
  </si>
  <si>
    <t xml:space="preserve">Fournitures artistiques 
MC
Système sonore 
DJ
Cartes des Fêtes
</t>
  </si>
  <si>
    <r>
      <rPr>
        <b/>
        <sz val="12"/>
        <rFont val="Arial"/>
        <family val="2"/>
      </rPr>
      <t xml:space="preserve">Exemple d'IJ :
</t>
    </r>
    <r>
      <rPr>
        <sz val="12"/>
        <rFont val="Arial"/>
        <family val="2"/>
      </rPr>
      <t>Sensibilisation auprès d’adultes mentors et de jeunes mentorés (tous de la diaspora africaine).</t>
    </r>
    <r>
      <rPr>
        <b/>
        <sz val="12"/>
        <rFont val="Arial"/>
        <family val="2"/>
      </rPr>
      <t xml:space="preserve">
Exemple d'IF : </t>
    </r>
    <r>
      <rPr>
        <sz val="12"/>
        <rFont val="Arial"/>
        <family val="2"/>
      </rPr>
      <t xml:space="preserve">
Sensibiliser les parents, tuteurs et personnes responsables de Brampton (tous de la diaspora africaine). Sensibiliser de nouveaux quartiers où nous n'étions pas actifs.</t>
    </r>
  </si>
  <si>
    <r>
      <rPr>
        <b/>
        <sz val="12"/>
        <rFont val="Arial"/>
        <family val="2"/>
      </rPr>
      <t xml:space="preserve">Exemple d'IJ :
</t>
    </r>
    <r>
      <rPr>
        <sz val="12"/>
        <rFont val="Arial"/>
        <family val="2"/>
      </rPr>
      <t>Concevoir le programme des rencontres mentors-mentorés.
Mettre à jour le plan chaque année en fonction des besoins/intérêts du nouveau groupe de jeunes.</t>
    </r>
    <r>
      <rPr>
        <b/>
        <sz val="12"/>
        <rFont val="Arial"/>
        <family val="2"/>
      </rPr>
      <t xml:space="preserve">
Exemple d'IF : </t>
    </r>
    <r>
      <rPr>
        <sz val="12"/>
        <rFont val="Arial"/>
        <family val="2"/>
      </rPr>
      <t xml:space="preserve">
Raffiner et réviser le contenu du programme de soutien aux parents et familles en fonction des commentaires de l'Année 1 et de l'information obtenue d'une évaluation des besoins auprès des nouvelles familles; élaborer un plan pour les séances hebdomadaires (sujets, conférenciers, ce que nous utiliserons, etc.) </t>
    </r>
  </si>
  <si>
    <t>Juin - Août</t>
  </si>
  <si>
    <t xml:space="preserve">Temps du personnel
Temps des bénévoles </t>
  </si>
  <si>
    <t>Exemples d’autres contenus de programme ou formules d'atelier</t>
  </si>
  <si>
    <r>
      <rPr>
        <b/>
        <sz val="12"/>
        <rFont val="Arial"/>
        <family val="2"/>
      </rPr>
      <t xml:space="preserve">Exemple d'IJ
</t>
    </r>
    <r>
      <rPr>
        <sz val="12"/>
        <rFont val="Arial"/>
        <family val="2"/>
      </rPr>
      <t xml:space="preserve">Concevoir le programme des rencontres mentors-mentorés.
Mettre à jour le plan chaque année en fonction des besoins/intérêts du nouveau groupe de jeunes.
</t>
    </r>
    <r>
      <rPr>
        <b/>
        <sz val="12"/>
        <rFont val="Arial"/>
        <family val="2"/>
      </rPr>
      <t xml:space="preserve">
Exemple d'IF :</t>
    </r>
    <r>
      <rPr>
        <sz val="12"/>
        <rFont val="Arial"/>
        <family val="2"/>
      </rPr>
      <t xml:space="preserve">
Activité d'ateliers de groupe : Offrir des rencontres de parents et de familles. Nous voulons intégrer l'alimentation, l'apprentissage et des discussions informelles dans la formule des séances. Nous partagerons un repas.</t>
    </r>
  </si>
  <si>
    <t>Cahiers, stylos, documents de cours
Conférenciers</t>
  </si>
  <si>
    <r>
      <rPr>
        <b/>
        <sz val="12"/>
        <rFont val="Arial"/>
        <family val="2"/>
      </rPr>
      <t xml:space="preserve">Exemple d'IJ :
</t>
    </r>
    <r>
      <rPr>
        <sz val="12"/>
        <rFont val="Arial"/>
        <family val="2"/>
      </rPr>
      <t>Activité de mentorat de groupe : Offrir des rencontres de jeunes-mentors. Nous voulons intégrer la narration et l’art à la formule des séances. Nous partagerons un repas. Ce mentorat a lieu en groupe.</t>
    </r>
    <r>
      <rPr>
        <b/>
        <sz val="12"/>
        <rFont val="Arial"/>
        <family val="2"/>
      </rPr>
      <t xml:space="preserve">
Exemple d'IF : </t>
    </r>
    <r>
      <rPr>
        <sz val="12"/>
        <rFont val="Arial"/>
        <family val="2"/>
      </rPr>
      <t xml:space="preserve">
Mentorat de groupe : Des groupes de soutien aux parents du quartier se rencontreront seuls et s'appuieront mutuellement au besoin relativement à la garde d'enfants, à des rendez-vous, à des conseils et à des ressources du quartier. </t>
    </r>
  </si>
  <si>
    <t>Journal pour chaque mentoré
Carte cadeau de café pour chaque mentoré</t>
  </si>
  <si>
    <t>Célébration annuelle des Fêtes (fin d'année).</t>
  </si>
  <si>
    <t xml:space="preserve">Espace 
Nourriture
Transport 
Équipement
Fournitures du projet </t>
  </si>
  <si>
    <r>
      <rPr>
        <b/>
        <sz val="12"/>
        <rFont val="Arial"/>
        <family val="2"/>
      </rPr>
      <t xml:space="preserve">Exemple d'IJ :
</t>
    </r>
    <r>
      <rPr>
        <sz val="12"/>
        <rFont val="Arial"/>
        <family val="2"/>
      </rPr>
      <t xml:space="preserve">Sensibilisation auprès d’adultes mentors et de jeunes mentorés (tous de la diaspora africaine).
</t>
    </r>
    <r>
      <rPr>
        <b/>
        <sz val="12"/>
        <rFont val="Arial"/>
        <family val="2"/>
      </rPr>
      <t xml:space="preserve">Exemple d'IF : </t>
    </r>
    <r>
      <rPr>
        <sz val="12"/>
        <rFont val="Arial"/>
        <family val="2"/>
      </rPr>
      <t xml:space="preserve">
Sensibiliser les </t>
    </r>
    <r>
      <rPr>
        <b/>
        <sz val="12"/>
        <rFont val="Arial"/>
        <family val="2"/>
      </rPr>
      <t>parents, tuteurs et personnes responsables</t>
    </r>
    <r>
      <rPr>
        <sz val="12"/>
        <rFont val="Arial"/>
        <family val="2"/>
      </rPr>
      <t xml:space="preserve"> de Brampton (tous de la diaspora africaine). Sensibiliser de nouveaux quartiers où nous n'étions pas actifs.</t>
    </r>
  </si>
  <si>
    <t>Mis à jour la liste de partenaires 
Info sur le contexte du projet 
Coordonnateur de projet qui dirigera</t>
  </si>
  <si>
    <r>
      <rPr>
        <b/>
        <sz val="12"/>
        <rFont val="Arial"/>
        <family val="2"/>
      </rPr>
      <t xml:space="preserve">Exemple d'IJ :
</t>
    </r>
    <r>
      <rPr>
        <sz val="12"/>
        <rFont val="Arial"/>
        <family val="2"/>
      </rPr>
      <t>Concevoir le programme des rencontres mentors-mentorés.
Après les mises à jour définitives, nous aurons en place un programme totalement éprouvé comprenant une gamme de sujets et de ressources et une liste de facilitateurs.</t>
    </r>
    <r>
      <rPr>
        <b/>
        <sz val="12"/>
        <rFont val="Arial"/>
        <family val="2"/>
      </rPr>
      <t xml:space="preserve">
Exemple d'IF :</t>
    </r>
    <r>
      <rPr>
        <sz val="12"/>
        <rFont val="Arial"/>
        <family val="2"/>
      </rPr>
      <t xml:space="preserve">
Raffiner et réviser le contenu du programme de soutien aux parents et familles en fonction des commentaires de l'Année 1 et à l'aide de l'information obtenue d'une évaluation des besoins, élaborer un plan pour les séances hebdomadaires (sujets, conférenciers, ce que nous utiliserons, etc.) </t>
    </r>
  </si>
  <si>
    <r>
      <rPr>
        <b/>
        <sz val="12"/>
        <rFont val="Arial"/>
        <family val="2"/>
      </rPr>
      <t xml:space="preserve">Exemple d'IF : </t>
    </r>
    <r>
      <rPr>
        <sz val="12"/>
        <rFont val="Arial"/>
        <family val="2"/>
      </rPr>
      <t xml:space="preserve">
Activité d'ateliers de groupe : Offrir des rencontres de parents et de familles. Nous voulons intégrer l'alimentation, l'apprentissage et des discussions informelles dans la formule des séances. Nous partagerons un repas.</t>
    </r>
  </si>
  <si>
    <r>
      <rPr>
        <b/>
        <sz val="12"/>
        <rFont val="Arial"/>
        <family val="2"/>
      </rPr>
      <t xml:space="preserve">Exemple d'IJ : 
</t>
    </r>
    <r>
      <rPr>
        <sz val="12"/>
        <rFont val="Arial"/>
        <family val="2"/>
      </rPr>
      <t>Activité de mentorat de groupe : Offrir des rencontres de jeunes mentors. Nous voulons intégrer la narration et l’art à la formule des séances. Nous partagerons un repas. Ce mentorat a lieu en groupe.</t>
    </r>
    <r>
      <rPr>
        <b/>
        <sz val="12"/>
        <rFont val="Arial"/>
        <family val="2"/>
      </rPr>
      <t xml:space="preserve">
Exemple d'IF :</t>
    </r>
    <r>
      <rPr>
        <sz val="12"/>
        <rFont val="Arial"/>
        <family val="2"/>
      </rPr>
      <t xml:space="preserve">
Mentorat de groupe : Des groupes de soutien aux parents du quartier se rencontreront seuls et s'appuieront mutuellement au besoin relativement à la garde d'enfants, à des rendez-vous, à des conseils et à des ressources du quartier. </t>
    </r>
  </si>
  <si>
    <t>Fournitures artistiques 
MC
Système sonore 
DJ
Cartes des Fêtes</t>
  </si>
  <si>
    <r>
      <rPr>
        <b/>
        <sz val="12"/>
        <rFont val="Arial"/>
        <family val="2"/>
      </rPr>
      <t xml:space="preserve">Exemple d'IF : </t>
    </r>
    <r>
      <rPr>
        <sz val="12"/>
        <rFont val="Arial"/>
        <family val="2"/>
      </rPr>
      <t xml:space="preserve">
Concevoir un guide de ressources qui comporte des conseils, des contacts et des outils pour les familles.  </t>
    </r>
  </si>
  <si>
    <t>Avril - Février</t>
  </si>
  <si>
    <t xml:space="preserve">Une fois à la dernière année. </t>
  </si>
  <si>
    <t>10 parents, tuteurs et personnes responsables</t>
  </si>
  <si>
    <t>Temps du personnel
Imprimerie
Honoraires</t>
  </si>
  <si>
    <r>
      <rPr>
        <b/>
        <sz val="12"/>
        <rFont val="Arial"/>
        <family val="2"/>
      </rPr>
      <t>Exemple d'IF :</t>
    </r>
    <r>
      <rPr>
        <sz val="12"/>
        <rFont val="Arial"/>
        <family val="2"/>
      </rPr>
      <t xml:space="preserve">
Inviter tous les participants au programme et les partenaires communautaires à la publication du guide de ressources. </t>
    </r>
  </si>
  <si>
    <t>Mai</t>
  </si>
  <si>
    <t>35 familles</t>
  </si>
  <si>
    <t xml:space="preserve">Espace 
Nourriture
Transport 
Équipement </t>
  </si>
  <si>
    <t xml:space="preserve">MC
Système sonore </t>
  </si>
  <si>
    <r>
      <rPr>
        <b/>
        <sz val="12"/>
        <rFont val="Arial"/>
        <family val="2"/>
      </rPr>
      <t>Exemple d'IJ :</t>
    </r>
    <r>
      <rPr>
        <sz val="12"/>
        <rFont val="Arial"/>
        <family val="2"/>
      </rPr>
      <t xml:space="preserve">
Produire un documentaire final qui relate les expériences de nos aînés et de nos jeunes. Interviewer des jeunes et des aînés de chaque année du projet.</t>
    </r>
  </si>
  <si>
    <t>Tous les jeunes participants des trois années</t>
  </si>
  <si>
    <r>
      <t xml:space="preserve">Tous les </t>
    </r>
    <r>
      <rPr>
        <sz val="12"/>
        <color theme="1"/>
        <rFont val="Arial"/>
        <family val="2"/>
      </rPr>
      <t>adultes mentors</t>
    </r>
    <r>
      <rPr>
        <sz val="12"/>
        <rFont val="Arial"/>
        <family val="2"/>
      </rPr>
      <t xml:space="preserve"> des trois années</t>
    </r>
  </si>
  <si>
    <r>
      <t xml:space="preserve">
</t>
    </r>
    <r>
      <rPr>
        <sz val="12"/>
        <color theme="1"/>
        <rFont val="Arial"/>
        <family val="2"/>
      </rPr>
      <t>Caméra vidéo
Logiciel d’édition (audio) 
Cinéaste à temps partiel Certificats</t>
    </r>
  </si>
  <si>
    <r>
      <rPr>
        <b/>
        <sz val="12"/>
        <rFont val="Arial"/>
        <family val="2"/>
      </rPr>
      <t>Exemple d'IJ:</t>
    </r>
    <r>
      <rPr>
        <sz val="12"/>
        <rFont val="Arial"/>
        <family val="2"/>
      </rPr>
      <t xml:space="preserve">
Présenter le documentaire à une rencontre de clôture.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</si>
</sst>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
    <numFmt numFmtId="165" formatCode="#\ ##,000\ &quot;$&quot;"/>
    <numFmt numFmtId="166" formatCode="###\ ###\ &quot;$&quot;"/>
  </numFmts>
  <fonts count="60">
    <font>
      <sz val="11"/>
      <color indexed="8"/>
      <name val="Calibri"/>
      <family val="2"/>
      <scheme val="minor"/>
    </font>
    <font>
      <sz val="10"/>
      <color indexed="8"/>
      <name val="Arial"/>
      <family val="2"/>
    </font>
    <font>
      <sz val="11"/>
      <color indexed="8"/>
      <name val="Arial"/>
      <family val="2"/>
    </font>
    <font>
      <b/>
      <sz val="14"/>
      <color indexed="8"/>
      <name val="Arial"/>
      <family val="2"/>
    </font>
    <font>
      <b/>
      <sz val="15"/>
      <color theme="3"/>
      <name val="Calibri"/>
      <family val="2"/>
      <scheme val="minor"/>
    </font>
    <font>
      <sz val="12"/>
      <color indexed="8"/>
      <name val="Calibri"/>
      <family val="2"/>
      <scheme val="minor"/>
    </font>
    <font>
      <b/>
      <sz val="11"/>
      <color indexed="8"/>
      <name val="Calibri"/>
      <family val="2"/>
      <scheme val="minor"/>
    </font>
    <font>
      <b/>
      <sz val="15"/>
      <name val="Arial"/>
      <family val="2"/>
    </font>
    <font>
      <b/>
      <sz val="16"/>
      <color indexed="8"/>
      <name val="Arial"/>
      <family val="2"/>
    </font>
    <font>
      <sz val="22"/>
      <name val="Arial"/>
      <family val="2"/>
    </font>
    <font>
      <sz val="14"/>
      <color indexed="8"/>
      <name val="Arial"/>
      <family val="2"/>
    </font>
    <font>
      <sz val="12"/>
      <color indexed="8"/>
      <name val="Arial"/>
      <family val="2"/>
    </font>
    <font>
      <b/>
      <sz val="12"/>
      <color indexed="8"/>
      <name val="Arial"/>
      <family val="2"/>
    </font>
    <font>
      <strike/>
      <sz val="12"/>
      <color indexed="10"/>
      <name val="Arial"/>
      <family val="2"/>
    </font>
    <font>
      <sz val="12"/>
      <color rgb="FF00B050"/>
      <name val="Arial"/>
      <family val="2"/>
    </font>
    <font>
      <sz val="14"/>
      <name val="Arial"/>
      <family val="2"/>
    </font>
    <font>
      <b/>
      <sz val="14"/>
      <name val="Arial"/>
      <family val="2"/>
    </font>
    <font>
      <sz val="12"/>
      <name val="Arial"/>
      <family val="2"/>
    </font>
    <font>
      <b/>
      <sz val="12"/>
      <name val="Arial"/>
      <family val="2"/>
    </font>
    <font>
      <sz val="11"/>
      <name val="Arial"/>
      <family val="2"/>
    </font>
    <font>
      <sz val="10"/>
      <name val="Arial"/>
      <family val="2"/>
    </font>
    <font>
      <sz val="11"/>
      <color theme="0"/>
      <name val="Arial"/>
      <family val="2"/>
    </font>
    <font>
      <strike/>
      <sz val="12"/>
      <color rgb="FFFF0000"/>
      <name val="Arial"/>
      <family val="2"/>
    </font>
    <font>
      <b/>
      <sz val="15"/>
      <color theme="1"/>
      <name val="Arial"/>
      <family val="2"/>
    </font>
    <font>
      <b/>
      <strike/>
      <sz val="15"/>
      <color theme="1"/>
      <name val="Arial"/>
      <family val="2"/>
    </font>
    <font>
      <sz val="12"/>
      <color theme="1"/>
      <name val="Arial"/>
      <family val="2"/>
    </font>
    <font>
      <b/>
      <sz val="12"/>
      <color rgb="FF000000"/>
      <name val="Arial"/>
    </font>
    <font>
      <sz val="12"/>
      <color rgb="FF000000"/>
      <name val="Arial"/>
    </font>
    <font>
      <sz val="12"/>
      <color indexed="8"/>
      <name val="Arial"/>
    </font>
    <font>
      <sz val="12"/>
      <color rgb="FF000000"/>
      <name val="Arial"/>
      <family val="2"/>
    </font>
    <font>
      <b/>
      <sz val="16"/>
      <color rgb="FF000000"/>
      <name val="Arial"/>
    </font>
    <font>
      <b/>
      <sz val="11"/>
      <color indexed="8"/>
      <name val="Arial"/>
    </font>
    <font>
      <sz val="11"/>
      <color indexed="8"/>
      <name val="Arial"/>
    </font>
    <font>
      <b/>
      <sz val="11"/>
      <color theme="1"/>
      <name val="Arial"/>
    </font>
    <font>
      <b/>
      <sz val="14"/>
      <color indexed="8"/>
      <name val="Arial"/>
    </font>
    <font>
      <b/>
      <sz val="12"/>
      <color theme="1"/>
      <name val="Arial"/>
    </font>
    <font>
      <b/>
      <sz val="14"/>
      <color theme="1"/>
      <name val="Arial"/>
    </font>
    <font>
      <b/>
      <sz val="18"/>
      <name val="Arial"/>
      <family val="2"/>
    </font>
    <font>
      <sz val="9"/>
      <color theme="0"/>
      <name val="Arial"/>
    </font>
    <font>
      <b/>
      <sz val="16"/>
      <color indexed="8"/>
      <name val="Arial"/>
    </font>
    <font>
      <sz val="11"/>
      <name val="Arial"/>
    </font>
    <font>
      <sz val="12"/>
      <name val="Arial"/>
    </font>
    <font>
      <sz val="10"/>
      <color indexed="8"/>
      <name val="Arial"/>
    </font>
    <font>
      <b/>
      <sz val="10"/>
      <name val="Arial"/>
    </font>
    <font>
      <sz val="10"/>
      <name val="Arial"/>
    </font>
    <font>
      <b/>
      <sz val="10"/>
      <color indexed="10"/>
      <name val="Arial"/>
    </font>
    <font>
      <b/>
      <sz val="9"/>
      <name val="Arial"/>
    </font>
    <font>
      <b/>
      <i/>
      <sz val="9"/>
      <color indexed="8"/>
      <name val="Arial"/>
    </font>
    <font>
      <b/>
      <sz val="10"/>
      <color indexed="8"/>
      <name val="Arial"/>
    </font>
    <font>
      <i/>
      <sz val="11"/>
      <color indexed="8"/>
      <name val="Arial"/>
    </font>
    <font>
      <sz val="10"/>
      <color theme="1"/>
      <name val="Arial"/>
    </font>
    <font>
      <b/>
      <i/>
      <strike/>
      <sz val="9"/>
      <color rgb="FFFF0000"/>
      <name val="Arial"/>
    </font>
    <font>
      <b/>
      <i/>
      <sz val="9"/>
      <color rgb="FFFF0000"/>
      <name val="Arial"/>
    </font>
    <font>
      <b/>
      <sz val="10"/>
      <color theme="1"/>
      <name val="Arial"/>
    </font>
    <font>
      <b/>
      <sz val="10"/>
      <color rgb="FFFF33CC"/>
      <name val="Arial"/>
    </font>
    <font>
      <b/>
      <sz val="12"/>
      <color indexed="9"/>
      <name val="Arial"/>
    </font>
    <font>
      <sz val="9"/>
      <color indexed="8"/>
      <name val="Arial"/>
    </font>
    <font>
      <sz val="9"/>
      <name val="Arial"/>
    </font>
    <font>
      <b/>
      <sz val="9"/>
      <color rgb="FF000000"/>
      <name val="Arial"/>
    </font>
    <font>
      <sz val="9"/>
      <color rgb="FF000000"/>
      <name val="Arial"/>
    </font>
  </fonts>
  <fills count="12">
    <fill>
      <patternFill patternType="none"/>
    </fill>
    <fill>
      <patternFill patternType="gray125"/>
    </fill>
    <fill>
      <patternFill patternType="solid">
        <fgColor indexed="9"/>
        <bgColor indexed="64"/>
      </patternFill>
    </fill>
    <fill>
      <patternFill patternType="solid">
        <fgColor theme="0" tint="-4.9958800012207406E-2"/>
        <bgColor indexed="64"/>
      </patternFill>
    </fill>
    <fill>
      <patternFill patternType="solid">
        <fgColor theme="0" tint="-0.14996795556505021"/>
        <bgColor indexed="64"/>
      </patternFill>
    </fill>
    <fill>
      <patternFill patternType="solid">
        <fgColor theme="8" tint="0.59996337778862885"/>
        <bgColor indexed="64"/>
      </patternFill>
    </fill>
    <fill>
      <patternFill patternType="solid">
        <fgColor theme="1"/>
        <bgColor indexed="64"/>
      </patternFill>
    </fill>
    <fill>
      <patternFill patternType="solid">
        <fgColor theme="7" tint="0.79995117038483843"/>
        <bgColor indexed="64"/>
      </patternFill>
    </fill>
    <fill>
      <patternFill patternType="solid">
        <fgColor theme="5"/>
        <bgColor indexed="64"/>
      </patternFill>
    </fill>
    <fill>
      <patternFill patternType="solid">
        <fgColor theme="5" tint="0.79998168889431442"/>
        <bgColor indexed="64"/>
      </patternFill>
    </fill>
    <fill>
      <patternFill patternType="solid">
        <fgColor theme="1" tint="0.14999847407452621"/>
        <bgColor indexed="64"/>
      </patternFill>
    </fill>
    <fill>
      <patternFill patternType="solid">
        <fgColor theme="9" tint="0.39997558519241921"/>
        <bgColor indexed="64"/>
      </patternFill>
    </fill>
  </fills>
  <borders count="14">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thin">
        <color indexed="23"/>
      </right>
      <top style="thin">
        <color indexed="23"/>
      </top>
      <bottom/>
      <diagonal/>
    </border>
    <border>
      <left/>
      <right/>
      <top style="thin">
        <color indexed="23"/>
      </top>
      <bottom/>
      <diagonal/>
    </border>
    <border>
      <left/>
      <right/>
      <top/>
      <bottom style="thick">
        <color theme="4"/>
      </bottom>
      <diagonal/>
    </border>
    <border>
      <left style="thin">
        <color theme="1" tint="0.34998626667073579"/>
      </left>
      <right style="thin">
        <color theme="1" tint="0.34998626667073579"/>
      </right>
      <top/>
      <bottom style="thin">
        <color theme="1" tint="0.34998626667073579"/>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thin">
        <color theme="1" tint="0.34998626667073579"/>
      </right>
      <top style="thin">
        <color theme="1" tint="0.34998626667073579"/>
      </top>
      <bottom/>
      <diagonal/>
    </border>
    <border>
      <left style="thin">
        <color theme="1" tint="0.34998626667073579"/>
      </left>
      <right style="thin">
        <color theme="1" tint="0.34998626667073579"/>
      </right>
      <top/>
      <bottom/>
      <diagonal/>
    </border>
    <border>
      <left style="thin">
        <color theme="1" tint="0.49995422223578601"/>
      </left>
      <right style="thin">
        <color theme="1" tint="0.49995422223578601"/>
      </right>
      <top style="thin">
        <color theme="1" tint="0.49995422223578601"/>
      </top>
      <bottom style="thin">
        <color theme="1" tint="0.4999542222357860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6">
    <xf numFmtId="0" fontId="0" fillId="0" borderId="0"/>
    <xf numFmtId="0" fontId="4" fillId="0" borderId="6" applyNumberFormat="0" applyFill="0" applyAlignment="0" applyProtection="0"/>
    <xf numFmtId="0" fontId="5" fillId="0" borderId="0"/>
    <xf numFmtId="0" fontId="2" fillId="0" borderId="0"/>
    <xf numFmtId="0" fontId="2" fillId="0" borderId="0"/>
    <xf numFmtId="0" fontId="5" fillId="0" borderId="0"/>
  </cellStyleXfs>
  <cellXfs count="113">
    <xf numFmtId="0" fontId="0" fillId="0" borderId="0" xfId="0"/>
    <xf numFmtId="0" fontId="6" fillId="5" borderId="0" xfId="0" applyFont="1" applyFill="1"/>
    <xf numFmtId="0" fontId="8" fillId="0" borderId="0" xfId="4" applyFont="1" applyAlignment="1">
      <alignment horizontal="left" vertical="center"/>
    </xf>
    <xf numFmtId="0" fontId="10" fillId="0" borderId="0" xfId="4" applyFont="1" applyAlignment="1">
      <alignment horizontal="left" vertical="center"/>
    </xf>
    <xf numFmtId="0" fontId="2" fillId="0" borderId="0" xfId="4" applyAlignment="1">
      <alignment horizontal="left" vertical="center"/>
    </xf>
    <xf numFmtId="0" fontId="3" fillId="0" borderId="0" xfId="4" applyFont="1" applyAlignment="1">
      <alignment horizontal="left" vertical="center"/>
    </xf>
    <xf numFmtId="0" fontId="11" fillId="0" borderId="0" xfId="4" applyFont="1" applyAlignment="1">
      <alignment horizontal="left" vertical="center"/>
    </xf>
    <xf numFmtId="0" fontId="15" fillId="4" borderId="2" xfId="4" applyFont="1" applyFill="1" applyBorder="1" applyAlignment="1">
      <alignment horizontal="left" vertical="center" wrapText="1"/>
    </xf>
    <xf numFmtId="0" fontId="17" fillId="3" borderId="3" xfId="4" applyFont="1" applyFill="1" applyBorder="1" applyAlignment="1">
      <alignment horizontal="left" vertical="center" wrapText="1"/>
    </xf>
    <xf numFmtId="0" fontId="17" fillId="3" borderId="1" xfId="4" applyFont="1" applyFill="1" applyBorder="1" applyAlignment="1">
      <alignment horizontal="left" vertical="center" wrapText="1"/>
    </xf>
    <xf numFmtId="0" fontId="17" fillId="3" borderId="2" xfId="4" applyFont="1" applyFill="1" applyBorder="1" applyAlignment="1">
      <alignment horizontal="left" vertical="center" wrapText="1"/>
    </xf>
    <xf numFmtId="0" fontId="17" fillId="6" borderId="1" xfId="4" applyFont="1" applyFill="1" applyBorder="1" applyAlignment="1">
      <alignment horizontal="left" vertical="center" wrapText="1"/>
    </xf>
    <xf numFmtId="0" fontId="20" fillId="6" borderId="1" xfId="4" applyFont="1" applyFill="1" applyBorder="1" applyAlignment="1">
      <alignment horizontal="left" vertical="center" wrapText="1"/>
    </xf>
    <xf numFmtId="0" fontId="17" fillId="9" borderId="2" xfId="4" applyFont="1" applyFill="1" applyBorder="1" applyAlignment="1">
      <alignment horizontal="left" vertical="center" wrapText="1"/>
    </xf>
    <xf numFmtId="0" fontId="9" fillId="0" borderId="0" xfId="4" applyFont="1" applyAlignment="1">
      <alignment horizontal="left" vertical="center"/>
    </xf>
    <xf numFmtId="0" fontId="11" fillId="4" borderId="2" xfId="4" applyFont="1" applyFill="1" applyBorder="1" applyAlignment="1">
      <alignment horizontal="left" vertical="center" wrapText="1"/>
    </xf>
    <xf numFmtId="0" fontId="14" fillId="4" borderId="2" xfId="4" applyFont="1" applyFill="1" applyBorder="1" applyAlignment="1">
      <alignment horizontal="left" vertical="center" wrapText="1"/>
    </xf>
    <xf numFmtId="0" fontId="7" fillId="8" borderId="6" xfId="1" applyFont="1" applyFill="1" applyAlignment="1">
      <alignment horizontal="left" vertical="center" wrapText="1"/>
    </xf>
    <xf numFmtId="0" fontId="7" fillId="8" borderId="2" xfId="1" applyFont="1" applyFill="1" applyBorder="1" applyAlignment="1">
      <alignment horizontal="left" vertical="center" wrapText="1"/>
    </xf>
    <xf numFmtId="0" fontId="1" fillId="0" borderId="0" xfId="4" applyFont="1" applyAlignment="1">
      <alignment horizontal="left" vertical="center"/>
    </xf>
    <xf numFmtId="0" fontId="15" fillId="9" borderId="12" xfId="4" applyFont="1" applyFill="1" applyBorder="1" applyAlignment="1">
      <alignment horizontal="left" vertical="center" wrapText="1"/>
    </xf>
    <xf numFmtId="0" fontId="17" fillId="9" borderId="12" xfId="4" applyFont="1" applyFill="1" applyBorder="1" applyAlignment="1">
      <alignment horizontal="left" vertical="center" wrapText="1"/>
    </xf>
    <xf numFmtId="0" fontId="19" fillId="2" borderId="0" xfId="4" applyFont="1" applyFill="1" applyAlignment="1">
      <alignment horizontal="left" vertical="center"/>
    </xf>
    <xf numFmtId="0" fontId="19" fillId="6" borderId="0" xfId="4" applyFont="1" applyFill="1" applyAlignment="1">
      <alignment horizontal="left" vertical="center"/>
    </xf>
    <xf numFmtId="0" fontId="21" fillId="0" borderId="0" xfId="4" applyFont="1" applyAlignment="1">
      <alignment horizontal="left" vertical="center"/>
    </xf>
    <xf numFmtId="0" fontId="22" fillId="3" borderId="1" xfId="4" applyFont="1" applyFill="1" applyBorder="1" applyAlignment="1">
      <alignment horizontal="left" vertical="center" wrapText="1"/>
    </xf>
    <xf numFmtId="0" fontId="23" fillId="8" borderId="2" xfId="1" applyFont="1" applyFill="1" applyBorder="1" applyAlignment="1">
      <alignment horizontal="left" vertical="center" wrapText="1"/>
    </xf>
    <xf numFmtId="0" fontId="25" fillId="3" borderId="1" xfId="4" applyFont="1" applyFill="1" applyBorder="1" applyAlignment="1">
      <alignment horizontal="left" vertical="center" wrapText="1"/>
    </xf>
    <xf numFmtId="0" fontId="0" fillId="11" borderId="0" xfId="0" applyFill="1"/>
    <xf numFmtId="0" fontId="27" fillId="4" borderId="2" xfId="4" applyFont="1" applyFill="1" applyBorder="1" applyAlignment="1">
      <alignment horizontal="left" vertical="center" wrapText="1"/>
    </xf>
    <xf numFmtId="0" fontId="29" fillId="4" borderId="2" xfId="4" applyFont="1" applyFill="1" applyBorder="1" applyAlignment="1">
      <alignment horizontal="left" vertical="center" wrapText="1"/>
    </xf>
    <xf numFmtId="0" fontId="30" fillId="0" borderId="0" xfId="0" applyFont="1"/>
    <xf numFmtId="0" fontId="32" fillId="0" borderId="0" xfId="0" applyFont="1"/>
    <xf numFmtId="0" fontId="32" fillId="11" borderId="0" xfId="0" applyFont="1" applyFill="1"/>
    <xf numFmtId="0" fontId="34" fillId="0" borderId="0" xfId="0" applyFont="1"/>
    <xf numFmtId="0" fontId="36" fillId="0" borderId="0" xfId="0" applyFont="1"/>
    <xf numFmtId="0" fontId="37" fillId="0" borderId="0" xfId="4" applyFont="1" applyAlignment="1">
      <alignment horizontal="left" vertical="center"/>
    </xf>
    <xf numFmtId="0" fontId="38" fillId="0" borderId="0" xfId="4" applyFont="1"/>
    <xf numFmtId="0" fontId="32" fillId="0" borderId="0" xfId="4" applyFont="1"/>
    <xf numFmtId="0" fontId="32" fillId="0" borderId="0" xfId="4" applyFont="1" applyAlignment="1">
      <alignment wrapText="1"/>
    </xf>
    <xf numFmtId="0" fontId="32" fillId="0" borderId="0" xfId="4" applyFont="1" applyAlignment="1">
      <alignment horizontal="left" vertical="center"/>
    </xf>
    <xf numFmtId="165" fontId="32" fillId="0" borderId="0" xfId="4" applyNumberFormat="1" applyFont="1" applyAlignment="1">
      <alignment horizontal="center"/>
    </xf>
    <xf numFmtId="165" fontId="32" fillId="0" borderId="0" xfId="4" applyNumberFormat="1" applyFont="1" applyAlignment="1">
      <alignment horizontal="right"/>
    </xf>
    <xf numFmtId="165" fontId="32" fillId="0" borderId="0" xfId="4" applyNumberFormat="1" applyFont="1"/>
    <xf numFmtId="0" fontId="39" fillId="0" borderId="0" xfId="4" applyFont="1" applyAlignment="1">
      <alignment horizontal="left" vertical="center"/>
    </xf>
    <xf numFmtId="0" fontId="28" fillId="0" borderId="0" xfId="2" applyFont="1" applyAlignment="1">
      <alignment horizontal="left" vertical="center"/>
    </xf>
    <xf numFmtId="165" fontId="28" fillId="0" borderId="0" xfId="2" applyNumberFormat="1" applyFont="1"/>
    <xf numFmtId="0" fontId="34" fillId="0" borderId="0" xfId="4" applyFont="1"/>
    <xf numFmtId="0" fontId="40" fillId="0" borderId="0" xfId="4" applyFont="1"/>
    <xf numFmtId="0" fontId="41" fillId="2" borderId="0" xfId="4" applyFont="1" applyFill="1" applyAlignment="1">
      <alignment horizontal="left" wrapText="1"/>
    </xf>
    <xf numFmtId="0" fontId="41" fillId="0" borderId="0" xfId="2" applyFont="1" applyAlignment="1">
      <alignment horizontal="left" vertical="center"/>
    </xf>
    <xf numFmtId="165" fontId="41" fillId="0" borderId="0" xfId="2" applyNumberFormat="1" applyFont="1"/>
    <xf numFmtId="165" fontId="40" fillId="0" borderId="0" xfId="4" applyNumberFormat="1" applyFont="1"/>
    <xf numFmtId="0" fontId="41" fillId="2" borderId="0" xfId="4" applyFont="1" applyFill="1"/>
    <xf numFmtId="0" fontId="28" fillId="2" borderId="0" xfId="4" applyFont="1" applyFill="1"/>
    <xf numFmtId="0" fontId="28" fillId="2" borderId="0" xfId="4" applyFont="1" applyFill="1" applyAlignment="1">
      <alignment horizontal="left" wrapText="1"/>
    </xf>
    <xf numFmtId="0" fontId="28" fillId="2" borderId="0" xfId="4" applyFont="1" applyFill="1" applyAlignment="1">
      <alignment horizontal="left" vertical="center"/>
    </xf>
    <xf numFmtId="165" fontId="28" fillId="2" borderId="0" xfId="4" applyNumberFormat="1" applyFont="1" applyFill="1" applyAlignment="1">
      <alignment horizontal="center"/>
    </xf>
    <xf numFmtId="165" fontId="28" fillId="0" borderId="0" xfId="4" applyNumberFormat="1" applyFont="1"/>
    <xf numFmtId="0" fontId="28" fillId="0" borderId="0" xfId="4" applyFont="1"/>
    <xf numFmtId="0" fontId="42" fillId="4" borderId="2" xfId="4" applyFont="1" applyFill="1" applyBorder="1" applyAlignment="1">
      <alignment vertical="top" wrapText="1"/>
    </xf>
    <xf numFmtId="0" fontId="44" fillId="4" borderId="2" xfId="2" applyFont="1" applyFill="1" applyBorder="1" applyAlignment="1">
      <alignment vertical="top" wrapText="1"/>
    </xf>
    <xf numFmtId="0" fontId="43" fillId="4" borderId="2" xfId="2" applyFont="1" applyFill="1" applyBorder="1" applyAlignment="1">
      <alignment horizontal="center" vertical="center" wrapText="1"/>
    </xf>
    <xf numFmtId="165" fontId="42" fillId="4" borderId="2" xfId="4" applyNumberFormat="1" applyFont="1" applyFill="1" applyBorder="1" applyAlignment="1">
      <alignment horizontal="center" wrapText="1"/>
    </xf>
    <xf numFmtId="165" fontId="42" fillId="4" borderId="2" xfId="2" applyNumberFormat="1" applyFont="1" applyFill="1" applyBorder="1" applyAlignment="1">
      <alignment wrapText="1"/>
    </xf>
    <xf numFmtId="165" fontId="42" fillId="4" borderId="2" xfId="4" applyNumberFormat="1" applyFont="1" applyFill="1" applyBorder="1" applyAlignment="1">
      <alignment wrapText="1"/>
    </xf>
    <xf numFmtId="0" fontId="42" fillId="0" borderId="0" xfId="4" applyFont="1"/>
    <xf numFmtId="0" fontId="42" fillId="0" borderId="0" xfId="4" applyFont="1" applyAlignment="1">
      <alignment wrapText="1"/>
    </xf>
    <xf numFmtId="0" fontId="42" fillId="4" borderId="0" xfId="4" applyFont="1" applyFill="1" applyAlignment="1">
      <alignment vertical="top" wrapText="1"/>
    </xf>
    <xf numFmtId="0" fontId="44" fillId="4" borderId="13" xfId="4" applyFont="1" applyFill="1" applyBorder="1" applyAlignment="1">
      <alignment horizontal="left" vertical="center" wrapText="1"/>
    </xf>
    <xf numFmtId="0" fontId="43" fillId="4" borderId="0" xfId="2" applyFont="1" applyFill="1" applyAlignment="1">
      <alignment horizontal="center" vertical="center" wrapText="1"/>
    </xf>
    <xf numFmtId="165" fontId="42" fillId="4" borderId="0" xfId="4" applyNumberFormat="1" applyFont="1" applyFill="1" applyAlignment="1">
      <alignment horizontal="center" wrapText="1"/>
    </xf>
    <xf numFmtId="165" fontId="42" fillId="4" borderId="0" xfId="2" applyNumberFormat="1" applyFont="1" applyFill="1" applyAlignment="1">
      <alignment wrapText="1"/>
    </xf>
    <xf numFmtId="165" fontId="42" fillId="4" borderId="0" xfId="4" applyNumberFormat="1" applyFont="1" applyFill="1" applyAlignment="1">
      <alignment wrapText="1"/>
    </xf>
    <xf numFmtId="0" fontId="46" fillId="8" borderId="2" xfId="1" applyFont="1" applyFill="1" applyBorder="1" applyAlignment="1">
      <alignment vertical="center" wrapText="1"/>
    </xf>
    <xf numFmtId="0" fontId="46" fillId="8" borderId="2" xfId="1" applyFont="1" applyFill="1" applyBorder="1" applyAlignment="1">
      <alignment horizontal="center" vertical="center" wrapText="1"/>
    </xf>
    <xf numFmtId="165" fontId="46" fillId="8" borderId="2" xfId="1" applyNumberFormat="1" applyFont="1" applyFill="1" applyBorder="1" applyAlignment="1">
      <alignment horizontal="center" vertical="center" wrapText="1"/>
    </xf>
    <xf numFmtId="0" fontId="31" fillId="0" borderId="0" xfId="4" applyFont="1" applyAlignment="1">
      <alignment horizontal="center" vertical="center"/>
    </xf>
    <xf numFmtId="0" fontId="47" fillId="0" borderId="0" xfId="4" applyFont="1" applyAlignment="1">
      <alignment horizontal="right" vertical="center" wrapText="1"/>
    </xf>
    <xf numFmtId="0" fontId="42" fillId="3" borderId="7" xfId="4" applyFont="1" applyFill="1" applyBorder="1" applyAlignment="1">
      <alignment vertical="center" wrapText="1"/>
    </xf>
    <xf numFmtId="0" fontId="42" fillId="3" borderId="7" xfId="4" applyFont="1" applyFill="1" applyBorder="1" applyAlignment="1">
      <alignment horizontal="left" vertical="center" wrapText="1"/>
    </xf>
    <xf numFmtId="166" fontId="42" fillId="3" borderId="7" xfId="4" applyNumberFormat="1" applyFont="1" applyFill="1" applyBorder="1" applyAlignment="1">
      <alignment horizontal="right" vertical="center" wrapText="1"/>
    </xf>
    <xf numFmtId="166" fontId="31" fillId="3" borderId="7" xfId="4" applyNumberFormat="1" applyFont="1" applyFill="1" applyBorder="1" applyAlignment="1">
      <alignment horizontal="center" vertical="center" wrapText="1"/>
    </xf>
    <xf numFmtId="0" fontId="49" fillId="0" borderId="0" xfId="4" applyFont="1"/>
    <xf numFmtId="0" fontId="50" fillId="3" borderId="7" xfId="4" applyFont="1" applyFill="1" applyBorder="1" applyAlignment="1">
      <alignment vertical="center" wrapText="1"/>
    </xf>
    <xf numFmtId="166" fontId="42" fillId="3" borderId="8" xfId="4" applyNumberFormat="1" applyFont="1" applyFill="1" applyBorder="1" applyAlignment="1">
      <alignment horizontal="right" vertical="center" wrapText="1"/>
    </xf>
    <xf numFmtId="0" fontId="51" fillId="0" borderId="0" xfId="4" applyFont="1" applyAlignment="1">
      <alignment horizontal="right" vertical="center" wrapText="1"/>
    </xf>
    <xf numFmtId="166" fontId="42" fillId="3" borderId="9" xfId="4" applyNumberFormat="1" applyFont="1" applyFill="1" applyBorder="1" applyAlignment="1">
      <alignment horizontal="right" vertical="center" wrapText="1"/>
    </xf>
    <xf numFmtId="166" fontId="42" fillId="3" borderId="2" xfId="4" applyNumberFormat="1" applyFont="1" applyFill="1" applyBorder="1" applyAlignment="1">
      <alignment horizontal="right" vertical="center" wrapText="1"/>
    </xf>
    <xf numFmtId="0" fontId="52" fillId="0" borderId="0" xfId="4" applyFont="1" applyAlignment="1">
      <alignment horizontal="right" vertical="center" wrapText="1"/>
    </xf>
    <xf numFmtId="166" fontId="50" fillId="3" borderId="2" xfId="4" applyNumberFormat="1" applyFont="1" applyFill="1" applyBorder="1" applyAlignment="1">
      <alignment horizontal="right" vertical="center" wrapText="1"/>
    </xf>
    <xf numFmtId="166" fontId="33" fillId="3" borderId="7" xfId="4" applyNumberFormat="1" applyFont="1" applyFill="1" applyBorder="1" applyAlignment="1">
      <alignment horizontal="center" vertical="center" wrapText="1"/>
    </xf>
    <xf numFmtId="166" fontId="32" fillId="3" borderId="2" xfId="4" applyNumberFormat="1" applyFont="1" applyFill="1" applyBorder="1" applyAlignment="1">
      <alignment vertical="center" wrapText="1"/>
    </xf>
    <xf numFmtId="166" fontId="42" fillId="3" borderId="3" xfId="4" applyNumberFormat="1" applyFont="1" applyFill="1" applyBorder="1" applyAlignment="1">
      <alignment horizontal="right" vertical="center" wrapText="1"/>
    </xf>
    <xf numFmtId="166" fontId="42" fillId="3" borderId="10" xfId="4" applyNumberFormat="1" applyFont="1" applyFill="1" applyBorder="1" applyAlignment="1">
      <alignment horizontal="right" vertical="center" wrapText="1"/>
    </xf>
    <xf numFmtId="166" fontId="42" fillId="3" borderId="1" xfId="4" applyNumberFormat="1" applyFont="1" applyFill="1" applyBorder="1" applyAlignment="1">
      <alignment horizontal="right" vertical="center" wrapText="1"/>
    </xf>
    <xf numFmtId="0" fontId="49" fillId="2" borderId="0" xfId="4" applyFont="1" applyFill="1"/>
    <xf numFmtId="0" fontId="47" fillId="2" borderId="0" xfId="4" applyFont="1" applyFill="1" applyAlignment="1">
      <alignment horizontal="right" vertical="center" wrapText="1"/>
    </xf>
    <xf numFmtId="166" fontId="42" fillId="3" borderId="4" xfId="4" applyNumberFormat="1" applyFont="1" applyFill="1" applyBorder="1" applyAlignment="1">
      <alignment horizontal="right" vertical="center" wrapText="1"/>
    </xf>
    <xf numFmtId="0" fontId="42" fillId="3" borderId="11" xfId="4" applyFont="1" applyFill="1" applyBorder="1" applyAlignment="1">
      <alignment vertical="center" wrapText="1"/>
    </xf>
    <xf numFmtId="164" fontId="53" fillId="3" borderId="11" xfId="4" applyNumberFormat="1" applyFont="1" applyFill="1" applyBorder="1" applyAlignment="1">
      <alignment horizontal="right" vertical="center" wrapText="1"/>
    </xf>
    <xf numFmtId="164" fontId="54" fillId="3" borderId="11" xfId="4" applyNumberFormat="1" applyFont="1" applyFill="1" applyBorder="1" applyAlignment="1">
      <alignment horizontal="right" vertical="center" wrapText="1"/>
    </xf>
    <xf numFmtId="0" fontId="55" fillId="10" borderId="3" xfId="4" applyFont="1" applyFill="1" applyBorder="1" applyAlignment="1">
      <alignment horizontal="left" wrapText="1"/>
    </xf>
    <xf numFmtId="0" fontId="55" fillId="10" borderId="3" xfId="4" applyFont="1" applyFill="1" applyBorder="1" applyAlignment="1">
      <alignment horizontal="right" wrapText="1"/>
    </xf>
    <xf numFmtId="0" fontId="55" fillId="10" borderId="3" xfId="4" applyFont="1" applyFill="1" applyBorder="1" applyAlignment="1">
      <alignment horizontal="left" vertical="center" wrapText="1"/>
    </xf>
    <xf numFmtId="166" fontId="55" fillId="10" borderId="3" xfId="4" applyNumberFormat="1" applyFont="1" applyFill="1" applyBorder="1" applyAlignment="1">
      <alignment horizontal="center" wrapText="1"/>
    </xf>
    <xf numFmtId="166" fontId="35" fillId="0" borderId="3" xfId="4" applyNumberFormat="1" applyFont="1" applyBorder="1" applyAlignment="1">
      <alignment horizontal="center" vertical="center" wrapText="1"/>
    </xf>
    <xf numFmtId="0" fontId="56" fillId="0" borderId="0" xfId="4" applyFont="1" applyAlignment="1">
      <alignment wrapText="1"/>
    </xf>
    <xf numFmtId="0" fontId="32" fillId="0" borderId="0" xfId="4" applyFont="1" applyAlignment="1">
      <alignment horizontal="left" vertical="center" wrapText="1"/>
    </xf>
    <xf numFmtId="0" fontId="57" fillId="7" borderId="5" xfId="2" applyFont="1" applyFill="1" applyBorder="1" applyAlignment="1">
      <alignment horizontal="center" vertical="top" wrapText="1"/>
    </xf>
    <xf numFmtId="166" fontId="32" fillId="0" borderId="0" xfId="4" applyNumberFormat="1" applyFont="1" applyAlignment="1">
      <alignment wrapText="1"/>
    </xf>
    <xf numFmtId="0" fontId="56" fillId="0" borderId="0" xfId="4" applyFont="1"/>
    <xf numFmtId="0" fontId="58" fillId="7" borderId="5" xfId="2" applyFont="1" applyFill="1" applyBorder="1" applyAlignment="1">
      <alignment horizontal="center" vertical="top" wrapText="1"/>
    </xf>
  </cellXfs>
  <cellStyles count="6">
    <cellStyle name="Heading 1" xfId="1" builtinId="16"/>
    <cellStyle name="Normal" xfId="0" builtinId="0"/>
    <cellStyle name="Normal 2" xfId="2" xr:uid="{00000000-0005-0000-0000-000002000000}"/>
    <cellStyle name="Normal 2 2" xfId="3" xr:uid="{00000000-0005-0000-0000-000003000000}"/>
    <cellStyle name="Normal 2 3" xfId="4" xr:uid="{00000000-0005-0000-0000-000004000000}"/>
    <cellStyle name="Normal 2 4" xfId="5" xr:uid="{00000000-0005-0000-0000-000005000000}"/>
  </cellStyles>
  <dxfs count="0"/>
  <tableStyles count="0" defaultTableStyle="TableStyleMedium2" defaultPivotStyle="PivotStyleLight16"/>
  <colors>
    <mruColors>
      <color rgb="FFEA00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theme="5" tint="-0.24994659260841701"/>
  </sheetPr>
  <dimension ref="B2:D23"/>
  <sheetViews>
    <sheetView topLeftCell="A10" zoomScale="90" zoomScaleNormal="90" workbookViewId="0">
      <selection activeCell="C24" sqref="C24"/>
    </sheetView>
  </sheetViews>
  <sheetFormatPr defaultRowHeight="14.45"/>
  <cols>
    <col min="1" max="1" width="4" customWidth="1"/>
    <col min="2" max="2" width="24.85546875" bestFit="1" customWidth="1"/>
    <col min="3" max="3" width="66" bestFit="1" customWidth="1"/>
    <col min="4" max="4" width="24.85546875" bestFit="1" customWidth="1"/>
  </cols>
  <sheetData>
    <row r="2" spans="2:4">
      <c r="B2" s="1" t="s">
        <v>0</v>
      </c>
    </row>
    <row r="3" spans="2:4">
      <c r="B3" t="s">
        <v>1</v>
      </c>
    </row>
    <row r="4" spans="2:4">
      <c r="B4" t="s">
        <v>2</v>
      </c>
    </row>
    <row r="5" spans="2:4">
      <c r="B5" t="s">
        <v>3</v>
      </c>
    </row>
    <row r="6" spans="2:4">
      <c r="B6" t="s">
        <v>4</v>
      </c>
    </row>
    <row r="9" spans="2:4">
      <c r="C9" s="1" t="s">
        <v>5</v>
      </c>
      <c r="D9" s="1" t="s">
        <v>0</v>
      </c>
    </row>
    <row r="10" spans="2:4">
      <c r="C10" t="s">
        <v>6</v>
      </c>
      <c r="D10" t="s">
        <v>1</v>
      </c>
    </row>
    <row r="11" spans="2:4">
      <c r="C11" t="s">
        <v>2</v>
      </c>
      <c r="D11" t="s">
        <v>2</v>
      </c>
    </row>
    <row r="12" spans="2:4">
      <c r="C12" t="s">
        <v>7</v>
      </c>
      <c r="D12" t="s">
        <v>3</v>
      </c>
    </row>
    <row r="13" spans="2:4">
      <c r="C13" t="s">
        <v>8</v>
      </c>
      <c r="D13" t="s">
        <v>3</v>
      </c>
    </row>
    <row r="14" spans="2:4">
      <c r="C14" t="s">
        <v>9</v>
      </c>
      <c r="D14" t="s">
        <v>4</v>
      </c>
    </row>
    <row r="15" spans="2:4">
      <c r="C15" t="s">
        <v>10</v>
      </c>
      <c r="D15" t="s">
        <v>4</v>
      </c>
    </row>
    <row r="16" spans="2:4">
      <c r="C16" t="s">
        <v>11</v>
      </c>
      <c r="D16" t="s">
        <v>4</v>
      </c>
    </row>
    <row r="17" spans="3:4">
      <c r="C17" t="s">
        <v>12</v>
      </c>
      <c r="D17" t="s">
        <v>4</v>
      </c>
    </row>
    <row r="18" spans="3:4">
      <c r="C18" t="s">
        <v>13</v>
      </c>
      <c r="D18" t="s">
        <v>4</v>
      </c>
    </row>
    <row r="19" spans="3:4">
      <c r="C19" t="s">
        <v>14</v>
      </c>
      <c r="D19" t="s">
        <v>4</v>
      </c>
    </row>
    <row r="20" spans="3:4">
      <c r="C20" t="s">
        <v>15</v>
      </c>
      <c r="D20" t="s">
        <v>4</v>
      </c>
    </row>
    <row r="21" spans="3:4">
      <c r="C21" t="s">
        <v>16</v>
      </c>
      <c r="D21" t="s">
        <v>4</v>
      </c>
    </row>
    <row r="22" spans="3:4">
      <c r="C22" t="s">
        <v>17</v>
      </c>
      <c r="D22" t="s">
        <v>4</v>
      </c>
    </row>
    <row r="23" spans="3:4">
      <c r="C23" t="s">
        <v>18</v>
      </c>
      <c r="D23" t="s">
        <v>4</v>
      </c>
    </row>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24994659260841701"/>
  </sheetPr>
  <dimension ref="A1:E13"/>
  <sheetViews>
    <sheetView tabSelected="1" workbookViewId="0">
      <selection activeCell="A2" sqref="A2"/>
    </sheetView>
  </sheetViews>
  <sheetFormatPr defaultRowHeight="14.45"/>
  <cols>
    <col min="1" max="1" width="159.140625" customWidth="1"/>
    <col min="5" max="5" width="39.28515625" customWidth="1"/>
    <col min="6" max="6" width="28.42578125" customWidth="1"/>
  </cols>
  <sheetData>
    <row r="1" spans="1:5" ht="20.25">
      <c r="A1" s="31" t="s">
        <v>19</v>
      </c>
    </row>
    <row r="2" spans="1:5" ht="18">
      <c r="A2" s="34" t="s">
        <v>20</v>
      </c>
    </row>
    <row r="3" spans="1:5" ht="15">
      <c r="A3" s="32" t="s">
        <v>21</v>
      </c>
    </row>
    <row r="4" spans="1:5" ht="15">
      <c r="A4" s="32" t="s">
        <v>22</v>
      </c>
    </row>
    <row r="5" spans="1:5" ht="15">
      <c r="A5" s="32" t="s">
        <v>23</v>
      </c>
    </row>
    <row r="6" spans="1:5" ht="15">
      <c r="A6" s="32"/>
    </row>
    <row r="7" spans="1:5" ht="15">
      <c r="A7" s="32" t="s">
        <v>24</v>
      </c>
    </row>
    <row r="8" spans="1:5" ht="15">
      <c r="A8" s="32" t="s">
        <v>25</v>
      </c>
    </row>
    <row r="9" spans="1:5" ht="15">
      <c r="A9" s="32"/>
    </row>
    <row r="10" spans="1:5" ht="18">
      <c r="A10" s="35" t="s">
        <v>26</v>
      </c>
    </row>
    <row r="11" spans="1:5" ht="15">
      <c r="A11" s="33" t="s">
        <v>27</v>
      </c>
      <c r="B11" s="28"/>
      <c r="C11" s="28"/>
      <c r="D11" s="28"/>
      <c r="E11" s="28"/>
    </row>
    <row r="12" spans="1:5" ht="15">
      <c r="A12" s="33" t="s">
        <v>28</v>
      </c>
      <c r="B12" s="28"/>
      <c r="C12" s="28"/>
      <c r="D12" s="28"/>
      <c r="E12" s="28"/>
    </row>
    <row r="13" spans="1:5" ht="15">
      <c r="A13" s="33" t="s">
        <v>29</v>
      </c>
      <c r="B13" s="28"/>
      <c r="C13" s="28"/>
      <c r="D13" s="28"/>
      <c r="E13" s="28"/>
    </row>
  </sheetData>
  <pageMargins left="0.7" right="0.7" top="0.75" bottom="0.75" header="0.3" footer="0.3"/>
  <pageSetup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tabColor theme="5" tint="-0.24994659260841701"/>
  </sheetPr>
  <dimension ref="A1:H31"/>
  <sheetViews>
    <sheetView zoomScale="110" zoomScaleNormal="110" workbookViewId="0">
      <selection activeCell="F32" sqref="F32"/>
    </sheetView>
  </sheetViews>
  <sheetFormatPr defaultColWidth="9.5703125" defaultRowHeight="14.25"/>
  <cols>
    <col min="1" max="1" width="13.85546875" style="111" customWidth="1"/>
    <col min="2" max="2" width="31" style="38" customWidth="1"/>
    <col min="3" max="3" width="48.7109375" style="39" customWidth="1"/>
    <col min="4" max="4" width="45.85546875" style="40" customWidth="1"/>
    <col min="5" max="5" width="11.85546875" style="41" customWidth="1"/>
    <col min="6" max="6" width="11.85546875" style="42" customWidth="1"/>
    <col min="7" max="7" width="12.140625" style="43" customWidth="1"/>
    <col min="8" max="8" width="16.42578125" style="43" customWidth="1"/>
    <col min="9" max="16384" width="9.5703125" style="38"/>
  </cols>
  <sheetData>
    <row r="1" spans="1:8" ht="10.5" customHeight="1">
      <c r="A1" s="37" t="s">
        <v>30</v>
      </c>
    </row>
    <row r="2" spans="1:8" ht="20.25">
      <c r="A2" s="44" t="s">
        <v>19</v>
      </c>
      <c r="D2" s="45"/>
      <c r="E2" s="46"/>
      <c r="F2" s="46"/>
      <c r="G2" s="46"/>
    </row>
    <row r="3" spans="1:8" ht="18">
      <c r="A3" s="47" t="s">
        <v>31</v>
      </c>
      <c r="D3" s="45"/>
      <c r="E3" s="46"/>
      <c r="F3" s="46"/>
      <c r="G3" s="46"/>
    </row>
    <row r="4" spans="1:8" s="48" customFormat="1" ht="17.100000000000001" customHeight="1">
      <c r="A4" s="47"/>
      <c r="C4" s="49"/>
      <c r="D4" s="50"/>
      <c r="E4" s="51"/>
      <c r="F4" s="51"/>
      <c r="G4" s="51"/>
      <c r="H4" s="52"/>
    </row>
    <row r="5" spans="1:8" s="59" customFormat="1" ht="33" customHeight="1">
      <c r="A5" s="53" t="s">
        <v>32</v>
      </c>
      <c r="B5" s="54"/>
      <c r="C5" s="55"/>
      <c r="D5" s="56"/>
      <c r="E5" s="57"/>
      <c r="F5" s="46"/>
      <c r="G5" s="58"/>
      <c r="H5" s="58"/>
    </row>
    <row r="6" spans="1:8" s="66" customFormat="1" ht="317.25" customHeight="1">
      <c r="A6" s="59"/>
      <c r="B6" s="60" t="s">
        <v>33</v>
      </c>
      <c r="C6" s="61" t="s">
        <v>34</v>
      </c>
      <c r="D6" s="62" t="s">
        <v>35</v>
      </c>
      <c r="E6" s="63"/>
      <c r="F6" s="64"/>
      <c r="G6" s="65"/>
      <c r="H6" s="65"/>
    </row>
    <row r="7" spans="1:8" s="66" customFormat="1" ht="60">
      <c r="A7" s="67"/>
      <c r="B7" s="68"/>
      <c r="C7" s="69" t="s">
        <v>36</v>
      </c>
      <c r="D7" s="70"/>
      <c r="E7" s="71"/>
      <c r="F7" s="72"/>
      <c r="G7" s="73"/>
      <c r="H7" s="65"/>
    </row>
    <row r="8" spans="1:8" s="77" customFormat="1" ht="65.099999999999994" customHeight="1">
      <c r="A8" s="67"/>
      <c r="B8" s="74" t="s">
        <v>37</v>
      </c>
      <c r="C8" s="75" t="s">
        <v>38</v>
      </c>
      <c r="D8" s="75" t="s">
        <v>39</v>
      </c>
      <c r="E8" s="76" t="s">
        <v>40</v>
      </c>
      <c r="F8" s="76" t="s">
        <v>41</v>
      </c>
      <c r="G8" s="76" t="s">
        <v>42</v>
      </c>
      <c r="H8" s="76" t="s">
        <v>43</v>
      </c>
    </row>
    <row r="9" spans="1:8" s="83" customFormat="1" ht="28.5" customHeight="1">
      <c r="A9" s="78" t="s">
        <v>44</v>
      </c>
      <c r="B9" s="79" t="s">
        <v>1</v>
      </c>
      <c r="C9" s="79" t="s">
        <v>6</v>
      </c>
      <c r="D9" s="80" t="s">
        <v>45</v>
      </c>
      <c r="E9" s="81">
        <f>70400*15%</f>
        <v>10560</v>
      </c>
      <c r="F9" s="81">
        <f>70400*15%</f>
        <v>10560</v>
      </c>
      <c r="G9" s="81">
        <f>65885*15%</f>
        <v>9882.75</v>
      </c>
      <c r="H9" s="82">
        <f t="shared" ref="H9:H28" si="0">ROUNDUP(SUM(E9:G9),-2)</f>
        <v>31100</v>
      </c>
    </row>
    <row r="10" spans="1:8" s="83" customFormat="1" ht="26.85" customHeight="1">
      <c r="A10" s="78" t="s">
        <v>44</v>
      </c>
      <c r="B10" s="79" t="s">
        <v>46</v>
      </c>
      <c r="C10" s="84" t="s">
        <v>47</v>
      </c>
      <c r="D10" s="79" t="s">
        <v>48</v>
      </c>
      <c r="E10" s="85">
        <v>3000</v>
      </c>
      <c r="F10" s="85">
        <v>3000</v>
      </c>
      <c r="G10" s="85">
        <v>3000</v>
      </c>
      <c r="H10" s="82">
        <f t="shared" si="0"/>
        <v>9000</v>
      </c>
    </row>
    <row r="11" spans="1:8" s="83" customFormat="1" ht="38.1" customHeight="1">
      <c r="A11" s="86"/>
      <c r="B11" s="79" t="s">
        <v>49</v>
      </c>
      <c r="C11" s="79" t="s">
        <v>50</v>
      </c>
      <c r="D11" s="79" t="s">
        <v>51</v>
      </c>
      <c r="E11" s="87">
        <f>22*30*52*1.2</f>
        <v>41184</v>
      </c>
      <c r="F11" s="87">
        <f>22*30*52*1.2</f>
        <v>41184</v>
      </c>
      <c r="G11" s="87">
        <f>22*30*52*1.2</f>
        <v>41184</v>
      </c>
      <c r="H11" s="82">
        <f t="shared" si="0"/>
        <v>123600</v>
      </c>
    </row>
    <row r="12" spans="1:8" s="83" customFormat="1" ht="38.1" customHeight="1">
      <c r="A12" s="78"/>
      <c r="B12" s="79" t="s">
        <v>49</v>
      </c>
      <c r="C12" s="79" t="s">
        <v>50</v>
      </c>
      <c r="D12" s="79" t="s">
        <v>52</v>
      </c>
      <c r="E12" s="88">
        <f>22*10*30*1.2</f>
        <v>7920</v>
      </c>
      <c r="F12" s="88">
        <f>22*10*30*1.2</f>
        <v>7920</v>
      </c>
      <c r="G12" s="88">
        <f>22*10*30*1.2</f>
        <v>7920</v>
      </c>
      <c r="H12" s="82">
        <f t="shared" si="0"/>
        <v>23800</v>
      </c>
    </row>
    <row r="13" spans="1:8" s="83" customFormat="1" ht="38.1" customHeight="1">
      <c r="A13" s="89"/>
      <c r="B13" s="79" t="s">
        <v>53</v>
      </c>
      <c r="C13" s="79" t="s">
        <v>13</v>
      </c>
      <c r="D13" s="79" t="s">
        <v>54</v>
      </c>
      <c r="E13" s="90">
        <f>1000</f>
        <v>1000</v>
      </c>
      <c r="F13" s="90">
        <f>1000</f>
        <v>1000</v>
      </c>
      <c r="G13" s="90">
        <f>1000</f>
        <v>1000</v>
      </c>
      <c r="H13" s="91">
        <f t="shared" si="0"/>
        <v>3000</v>
      </c>
    </row>
    <row r="14" spans="1:8" s="83" customFormat="1" ht="38.1" customHeight="1">
      <c r="A14" s="78"/>
      <c r="B14" s="79" t="s">
        <v>53</v>
      </c>
      <c r="C14" s="79" t="s">
        <v>9</v>
      </c>
      <c r="D14" s="79" t="s">
        <v>55</v>
      </c>
      <c r="E14" s="92">
        <v>250</v>
      </c>
      <c r="F14" s="92">
        <v>250</v>
      </c>
      <c r="G14" s="92">
        <v>250</v>
      </c>
      <c r="H14" s="91">
        <f t="shared" si="0"/>
        <v>800</v>
      </c>
    </row>
    <row r="15" spans="1:8" s="83" customFormat="1" ht="38.1" customHeight="1">
      <c r="A15" s="78"/>
      <c r="B15" s="79" t="s">
        <v>53</v>
      </c>
      <c r="C15" s="79" t="s">
        <v>9</v>
      </c>
      <c r="D15" s="79" t="s">
        <v>56</v>
      </c>
      <c r="E15" s="88">
        <f>(15*11)*12</f>
        <v>1980</v>
      </c>
      <c r="F15" s="88">
        <f>(15*11)*12</f>
        <v>1980</v>
      </c>
      <c r="G15" s="88">
        <f>(15*11)*12</f>
        <v>1980</v>
      </c>
      <c r="H15" s="82">
        <f t="shared" si="0"/>
        <v>6000</v>
      </c>
    </row>
    <row r="16" spans="1:8" s="83" customFormat="1" ht="38.1" customHeight="1">
      <c r="A16" s="78"/>
      <c r="B16" s="79" t="s">
        <v>53</v>
      </c>
      <c r="C16" s="79" t="s">
        <v>57</v>
      </c>
      <c r="D16" s="79" t="s">
        <v>58</v>
      </c>
      <c r="E16" s="93">
        <f>150*8</f>
        <v>1200</v>
      </c>
      <c r="F16" s="93">
        <f>150*8</f>
        <v>1200</v>
      </c>
      <c r="G16" s="93">
        <f>150*8</f>
        <v>1200</v>
      </c>
      <c r="H16" s="82">
        <f t="shared" si="0"/>
        <v>3600</v>
      </c>
    </row>
    <row r="17" spans="1:8" s="83" customFormat="1" ht="38.1" customHeight="1">
      <c r="A17" s="78"/>
      <c r="B17" s="79" t="s">
        <v>53</v>
      </c>
      <c r="C17" s="79" t="s">
        <v>59</v>
      </c>
      <c r="D17" s="79" t="s">
        <v>60</v>
      </c>
      <c r="E17" s="93">
        <f>150*12</f>
        <v>1800</v>
      </c>
      <c r="F17" s="93">
        <f>150*12</f>
        <v>1800</v>
      </c>
      <c r="G17" s="93">
        <f>150*12</f>
        <v>1800</v>
      </c>
      <c r="H17" s="82">
        <f t="shared" si="0"/>
        <v>5400</v>
      </c>
    </row>
    <row r="18" spans="1:8" s="83" customFormat="1" ht="65.25" customHeight="1">
      <c r="A18" s="78"/>
      <c r="B18" s="79" t="s">
        <v>53</v>
      </c>
      <c r="C18" s="79" t="s">
        <v>13</v>
      </c>
      <c r="D18" s="79" t="s">
        <v>61</v>
      </c>
      <c r="E18" s="94">
        <f>15*20</f>
        <v>300</v>
      </c>
      <c r="F18" s="94">
        <f>15*20</f>
        <v>300</v>
      </c>
      <c r="G18" s="94">
        <f>15*20</f>
        <v>300</v>
      </c>
      <c r="H18" s="82">
        <f t="shared" si="0"/>
        <v>900</v>
      </c>
    </row>
    <row r="19" spans="1:8" s="83" customFormat="1" ht="30" customHeight="1">
      <c r="A19" s="78"/>
      <c r="B19" s="79" t="s">
        <v>53</v>
      </c>
      <c r="C19" s="79" t="s">
        <v>15</v>
      </c>
      <c r="D19" s="79" t="s">
        <v>62</v>
      </c>
      <c r="E19" s="95">
        <f>(6*33)*12</f>
        <v>2376</v>
      </c>
      <c r="F19" s="95">
        <f>(6*33)*12</f>
        <v>2376</v>
      </c>
      <c r="G19" s="95">
        <f>(6*33)*12</f>
        <v>2376</v>
      </c>
      <c r="H19" s="82">
        <f t="shared" si="0"/>
        <v>7200</v>
      </c>
    </row>
    <row r="20" spans="1:8" s="83" customFormat="1" ht="29.25" customHeight="1">
      <c r="A20" s="78"/>
      <c r="B20" s="79" t="s">
        <v>53</v>
      </c>
      <c r="C20" s="79" t="s">
        <v>15</v>
      </c>
      <c r="D20" s="79" t="s">
        <v>63</v>
      </c>
      <c r="E20" s="95">
        <f>(15*35)</f>
        <v>525</v>
      </c>
      <c r="F20" s="95">
        <f>(15*35)</f>
        <v>525</v>
      </c>
      <c r="G20" s="95">
        <f>(15*35)</f>
        <v>525</v>
      </c>
      <c r="H20" s="82">
        <f t="shared" si="0"/>
        <v>1600</v>
      </c>
    </row>
    <row r="21" spans="1:8" s="83" customFormat="1" ht="18.600000000000001" customHeight="1">
      <c r="A21" s="78"/>
      <c r="B21" s="79" t="s">
        <v>53</v>
      </c>
      <c r="C21" s="79" t="s">
        <v>57</v>
      </c>
      <c r="D21" s="79" t="s">
        <v>64</v>
      </c>
      <c r="E21" s="95">
        <v>200</v>
      </c>
      <c r="F21" s="95">
        <v>200</v>
      </c>
      <c r="G21" s="95">
        <v>200</v>
      </c>
      <c r="H21" s="82">
        <f t="shared" si="0"/>
        <v>600</v>
      </c>
    </row>
    <row r="22" spans="1:8" s="83" customFormat="1" ht="27.75" customHeight="1">
      <c r="A22" s="78"/>
      <c r="B22" s="79" t="s">
        <v>53</v>
      </c>
      <c r="C22" s="79" t="s">
        <v>65</v>
      </c>
      <c r="D22" s="79" t="s">
        <v>66</v>
      </c>
      <c r="E22" s="95">
        <v>500</v>
      </c>
      <c r="F22" s="95">
        <v>500</v>
      </c>
      <c r="G22" s="95">
        <v>500</v>
      </c>
      <c r="H22" s="82">
        <f t="shared" si="0"/>
        <v>1500</v>
      </c>
    </row>
    <row r="23" spans="1:8" s="83" customFormat="1" ht="34.5" customHeight="1">
      <c r="A23" s="78"/>
      <c r="B23" s="79" t="s">
        <v>53</v>
      </c>
      <c r="C23" s="79" t="s">
        <v>67</v>
      </c>
      <c r="D23" s="79" t="s">
        <v>68</v>
      </c>
      <c r="E23" s="95">
        <v>200</v>
      </c>
      <c r="F23" s="95">
        <v>200</v>
      </c>
      <c r="G23" s="95">
        <v>200</v>
      </c>
      <c r="H23" s="82">
        <f t="shared" si="0"/>
        <v>600</v>
      </c>
    </row>
    <row r="24" spans="1:8" s="96" customFormat="1" ht="35.25" customHeight="1">
      <c r="A24" s="78"/>
      <c r="B24" s="79" t="s">
        <v>53</v>
      </c>
      <c r="C24" s="79" t="s">
        <v>57</v>
      </c>
      <c r="D24" s="79" t="s">
        <v>69</v>
      </c>
      <c r="E24" s="95">
        <v>800</v>
      </c>
      <c r="F24" s="95">
        <v>800</v>
      </c>
      <c r="G24" s="95">
        <v>800</v>
      </c>
      <c r="H24" s="82">
        <f t="shared" si="0"/>
        <v>2400</v>
      </c>
    </row>
    <row r="25" spans="1:8" s="83" customFormat="1" ht="34.5" customHeight="1">
      <c r="A25" s="97"/>
      <c r="B25" s="79" t="s">
        <v>53</v>
      </c>
      <c r="C25" s="79" t="s">
        <v>70</v>
      </c>
      <c r="D25" s="79" t="s">
        <v>71</v>
      </c>
      <c r="E25" s="95">
        <v>800</v>
      </c>
      <c r="F25" s="95">
        <v>800</v>
      </c>
      <c r="G25" s="95">
        <v>800</v>
      </c>
      <c r="H25" s="82">
        <f t="shared" si="0"/>
        <v>2400</v>
      </c>
    </row>
    <row r="26" spans="1:8" s="96" customFormat="1" ht="24.6" customHeight="1">
      <c r="A26" s="78"/>
      <c r="B26" s="79" t="s">
        <v>53</v>
      </c>
      <c r="C26" s="79" t="s">
        <v>72</v>
      </c>
      <c r="D26" s="79" t="s">
        <v>73</v>
      </c>
      <c r="E26" s="95"/>
      <c r="F26" s="95"/>
      <c r="G26" s="95">
        <v>800</v>
      </c>
      <c r="H26" s="82">
        <f t="shared" si="0"/>
        <v>800</v>
      </c>
    </row>
    <row r="27" spans="1:8" s="83" customFormat="1" ht="33" customHeight="1">
      <c r="A27" s="97"/>
      <c r="B27" s="79" t="s">
        <v>53</v>
      </c>
      <c r="C27" s="79" t="s">
        <v>67</v>
      </c>
      <c r="D27" s="79" t="s">
        <v>74</v>
      </c>
      <c r="E27" s="98"/>
      <c r="F27" s="98"/>
      <c r="G27" s="98">
        <v>800</v>
      </c>
      <c r="H27" s="82">
        <f t="shared" si="0"/>
        <v>800</v>
      </c>
    </row>
    <row r="28" spans="1:8" s="83" customFormat="1" ht="31.5" customHeight="1">
      <c r="A28" s="78"/>
      <c r="B28" s="79" t="s">
        <v>53</v>
      </c>
      <c r="C28" s="99" t="s">
        <v>17</v>
      </c>
      <c r="D28" s="79" t="s">
        <v>75</v>
      </c>
      <c r="E28" s="100">
        <f>70400*8%</f>
        <v>5632</v>
      </c>
      <c r="F28" s="100">
        <f>70400*8%</f>
        <v>5632</v>
      </c>
      <c r="G28" s="101"/>
      <c r="H28" s="82">
        <f t="shared" si="0"/>
        <v>11300</v>
      </c>
    </row>
    <row r="29" spans="1:8" s="59" customFormat="1" ht="20.100000000000001" customHeight="1">
      <c r="A29" s="89"/>
      <c r="B29" s="102" t="s">
        <v>76</v>
      </c>
      <c r="C29" s="103"/>
      <c r="D29" s="104"/>
      <c r="E29" s="105">
        <f>SUM(E9:E28)</f>
        <v>80227</v>
      </c>
      <c r="F29" s="105">
        <f>SUM(F9:F28)</f>
        <v>80227</v>
      </c>
      <c r="G29" s="105">
        <f>SUM(G9:G28)</f>
        <v>75517.75</v>
      </c>
      <c r="H29" s="106">
        <f>SUM(H9:H28)</f>
        <v>236400</v>
      </c>
    </row>
    <row r="30" spans="1:8" ht="129" customHeight="1">
      <c r="A30" s="107"/>
      <c r="B30" s="39"/>
      <c r="D30" s="108"/>
      <c r="E30" s="112" t="s">
        <v>77</v>
      </c>
      <c r="F30" s="109"/>
      <c r="G30" s="109"/>
      <c r="H30" s="110"/>
    </row>
    <row r="31" spans="1:8">
      <c r="A31" s="107"/>
    </row>
  </sheetData>
  <mergeCells count="1">
    <mergeCell ref="E30:G30"/>
  </mergeCells>
  <pageMargins left="0.25" right="0.25" top="0.75" bottom="0.75" header="0.3" footer="0.3"/>
  <pageSetup paperSize="1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tabColor theme="5" tint="-0.24994659260841701"/>
    <pageSetUpPr fitToPage="1"/>
  </sheetPr>
  <dimension ref="A1:I30"/>
  <sheetViews>
    <sheetView zoomScale="90" zoomScaleNormal="90" workbookViewId="0">
      <selection activeCell="G6" sqref="G6"/>
    </sheetView>
  </sheetViews>
  <sheetFormatPr defaultColWidth="9.5703125" defaultRowHeight="14.1"/>
  <cols>
    <col min="1" max="1" width="24.42578125" style="4" customWidth="1"/>
    <col min="2" max="2" width="48.140625" style="4" customWidth="1"/>
    <col min="3" max="3" width="67.85546875" style="4" customWidth="1"/>
    <col min="4" max="4" width="24.85546875" style="4" customWidth="1"/>
    <col min="5" max="5" width="27.85546875" style="4" customWidth="1"/>
    <col min="6" max="6" width="34.5703125" style="4" customWidth="1"/>
    <col min="7" max="7" width="35.5703125" style="4" customWidth="1"/>
    <col min="8" max="8" width="35.85546875" style="4" customWidth="1"/>
    <col min="9" max="9" width="29.140625" style="4" customWidth="1"/>
    <col min="10" max="16384" width="9.5703125" style="4"/>
  </cols>
  <sheetData>
    <row r="1" spans="1:9">
      <c r="A1" s="24" t="s">
        <v>78</v>
      </c>
    </row>
    <row r="2" spans="1:9" ht="27.6">
      <c r="A2" s="2" t="s">
        <v>19</v>
      </c>
      <c r="B2" s="14"/>
    </row>
    <row r="3" spans="1:9" ht="29.1" customHeight="1">
      <c r="A3" s="5" t="s">
        <v>79</v>
      </c>
      <c r="B3" s="36"/>
      <c r="C3" s="3"/>
      <c r="D3" s="3"/>
      <c r="E3" s="3"/>
      <c r="F3" s="3"/>
      <c r="G3" s="3"/>
    </row>
    <row r="4" spans="1:9" ht="18" customHeight="1">
      <c r="A4" s="2"/>
      <c r="B4" s="5"/>
      <c r="C4" s="3"/>
      <c r="D4" s="3"/>
      <c r="E4" s="3"/>
      <c r="F4" s="3"/>
      <c r="G4" s="3"/>
    </row>
    <row r="5" spans="1:9" s="6" customFormat="1" ht="255" customHeight="1">
      <c r="A5" s="30" t="s">
        <v>80</v>
      </c>
      <c r="B5" s="15" t="s">
        <v>81</v>
      </c>
      <c r="C5" s="15"/>
      <c r="D5" s="15"/>
      <c r="E5" s="15"/>
      <c r="F5" s="15"/>
      <c r="G5" s="16"/>
      <c r="H5" s="29" t="s">
        <v>82</v>
      </c>
      <c r="I5" s="15"/>
    </row>
    <row r="6" spans="1:9" s="6" customFormat="1" ht="103.5" customHeight="1">
      <c r="A6" s="15"/>
      <c r="B6" s="7" t="s">
        <v>83</v>
      </c>
      <c r="C6" s="15"/>
      <c r="D6" s="15"/>
      <c r="E6" s="15"/>
      <c r="F6" s="15"/>
      <c r="G6" s="15"/>
      <c r="H6" s="15"/>
      <c r="I6" s="15"/>
    </row>
    <row r="7" spans="1:9" s="19" customFormat="1" ht="101.25" customHeight="1" thickBot="1">
      <c r="A7" s="17" t="s">
        <v>84</v>
      </c>
      <c r="B7" s="18" t="s">
        <v>85</v>
      </c>
      <c r="C7" s="18" t="s">
        <v>86</v>
      </c>
      <c r="D7" s="18" t="s">
        <v>87</v>
      </c>
      <c r="E7" s="18" t="s">
        <v>88</v>
      </c>
      <c r="F7" s="18" t="s">
        <v>89</v>
      </c>
      <c r="G7" s="18" t="s">
        <v>90</v>
      </c>
      <c r="H7" s="18" t="s">
        <v>91</v>
      </c>
      <c r="I7" s="26" t="s">
        <v>92</v>
      </c>
    </row>
    <row r="8" spans="1:9" s="6" customFormat="1" ht="192.95" thickTop="1">
      <c r="A8" s="13" t="s">
        <v>93</v>
      </c>
      <c r="B8" s="20" t="s">
        <v>94</v>
      </c>
      <c r="C8" s="20" t="s">
        <v>95</v>
      </c>
      <c r="D8" s="21" t="s">
        <v>96</v>
      </c>
      <c r="E8" s="21" t="s">
        <v>97</v>
      </c>
      <c r="F8" s="21" t="s">
        <v>98</v>
      </c>
      <c r="G8" s="21" t="s">
        <v>99</v>
      </c>
      <c r="H8" s="21" t="s">
        <v>100</v>
      </c>
      <c r="I8" s="21" t="s">
        <v>101</v>
      </c>
    </row>
    <row r="9" spans="1:9" s="22" customFormat="1" ht="168" customHeight="1">
      <c r="A9" s="8">
        <v>1</v>
      </c>
      <c r="B9" s="8" t="s">
        <v>102</v>
      </c>
      <c r="C9" s="8" t="s">
        <v>103</v>
      </c>
      <c r="D9" s="8" t="s">
        <v>104</v>
      </c>
      <c r="E9" s="8" t="s">
        <v>105</v>
      </c>
      <c r="F9" s="9" t="s">
        <v>106</v>
      </c>
      <c r="G9" s="8">
        <v>10</v>
      </c>
      <c r="H9" s="8" t="s">
        <v>107</v>
      </c>
      <c r="I9" s="8" t="s">
        <v>108</v>
      </c>
    </row>
    <row r="10" spans="1:9" s="22" customFormat="1" ht="96.75" customHeight="1">
      <c r="A10" s="9">
        <v>1</v>
      </c>
      <c r="B10" s="9" t="s">
        <v>109</v>
      </c>
      <c r="C10" s="9" t="s">
        <v>110</v>
      </c>
      <c r="D10" s="9" t="s">
        <v>111</v>
      </c>
      <c r="E10" s="9" t="s">
        <v>106</v>
      </c>
      <c r="F10" s="9" t="s">
        <v>106</v>
      </c>
      <c r="G10" s="27" t="s">
        <v>112</v>
      </c>
      <c r="H10" s="9" t="s">
        <v>113</v>
      </c>
      <c r="I10" s="9" t="s">
        <v>114</v>
      </c>
    </row>
    <row r="11" spans="1:9" s="22" customFormat="1" ht="185.25" customHeight="1">
      <c r="A11" s="9">
        <v>1</v>
      </c>
      <c r="B11" s="9" t="s">
        <v>115</v>
      </c>
      <c r="C11" s="9" t="s">
        <v>116</v>
      </c>
      <c r="D11" s="9" t="s">
        <v>117</v>
      </c>
      <c r="E11" s="9" t="s">
        <v>118</v>
      </c>
      <c r="F11" s="9" t="s">
        <v>119</v>
      </c>
      <c r="G11" s="9">
        <v>10</v>
      </c>
      <c r="H11" s="9" t="s">
        <v>120</v>
      </c>
      <c r="I11" s="27"/>
    </row>
    <row r="12" spans="1:9" s="22" customFormat="1" ht="105" customHeight="1">
      <c r="A12" s="9">
        <v>1</v>
      </c>
      <c r="B12" s="9" t="s">
        <v>121</v>
      </c>
      <c r="C12" s="9" t="s">
        <v>122</v>
      </c>
      <c r="D12" s="9" t="s">
        <v>123</v>
      </c>
      <c r="E12" s="9" t="s">
        <v>124</v>
      </c>
      <c r="F12" s="9" t="s">
        <v>125</v>
      </c>
      <c r="G12" s="9" t="s">
        <v>126</v>
      </c>
      <c r="H12" s="9" t="s">
        <v>127</v>
      </c>
      <c r="I12" s="9" t="s">
        <v>128</v>
      </c>
    </row>
    <row r="13" spans="1:9" s="22" customFormat="1" ht="87" customHeight="1">
      <c r="A13" s="9">
        <v>1</v>
      </c>
      <c r="B13" s="9" t="s">
        <v>129</v>
      </c>
      <c r="C13" s="10" t="s">
        <v>130</v>
      </c>
      <c r="D13" s="9" t="s">
        <v>123</v>
      </c>
      <c r="E13" s="9" t="s">
        <v>131</v>
      </c>
      <c r="F13" s="9">
        <v>10</v>
      </c>
      <c r="G13" s="9">
        <v>10</v>
      </c>
      <c r="H13" s="9" t="s">
        <v>9</v>
      </c>
      <c r="I13" s="9" t="s">
        <v>132</v>
      </c>
    </row>
    <row r="14" spans="1:9" s="22" customFormat="1" ht="106.5" customHeight="1">
      <c r="A14" s="9">
        <v>1</v>
      </c>
      <c r="B14" s="9" t="s">
        <v>133</v>
      </c>
      <c r="C14" s="9" t="s">
        <v>134</v>
      </c>
      <c r="D14" s="9" t="s">
        <v>135</v>
      </c>
      <c r="E14" s="9" t="s">
        <v>136</v>
      </c>
      <c r="F14" s="9">
        <v>30</v>
      </c>
      <c r="G14" s="9">
        <v>30</v>
      </c>
      <c r="H14" s="9" t="s">
        <v>137</v>
      </c>
      <c r="I14" s="9" t="s">
        <v>138</v>
      </c>
    </row>
    <row r="15" spans="1:9" s="22" customFormat="1" ht="8.1" customHeight="1">
      <c r="A15" s="11"/>
      <c r="B15" s="11"/>
      <c r="C15" s="11"/>
      <c r="D15" s="11"/>
      <c r="E15" s="11"/>
      <c r="F15" s="11"/>
      <c r="G15" s="11"/>
      <c r="H15" s="11"/>
      <c r="I15" s="11"/>
    </row>
    <row r="16" spans="1:9" s="22" customFormat="1" ht="143.25" customHeight="1">
      <c r="A16" s="9">
        <v>2</v>
      </c>
      <c r="B16" s="9" t="s">
        <v>102</v>
      </c>
      <c r="C16" s="9" t="s">
        <v>139</v>
      </c>
      <c r="D16" s="9" t="s">
        <v>104</v>
      </c>
      <c r="E16" s="9" t="s">
        <v>105</v>
      </c>
      <c r="F16" s="9">
        <v>10</v>
      </c>
      <c r="G16" s="9">
        <v>10</v>
      </c>
      <c r="H16" s="9" t="s">
        <v>107</v>
      </c>
      <c r="I16" s="9" t="s">
        <v>108</v>
      </c>
    </row>
    <row r="17" spans="1:9" s="22" customFormat="1" ht="199.5" customHeight="1">
      <c r="A17" s="9">
        <v>2</v>
      </c>
      <c r="B17" s="9" t="s">
        <v>109</v>
      </c>
      <c r="C17" s="9" t="s">
        <v>140</v>
      </c>
      <c r="D17" s="9" t="s">
        <v>141</v>
      </c>
      <c r="E17" s="9" t="s">
        <v>106</v>
      </c>
      <c r="F17" s="9" t="s">
        <v>106</v>
      </c>
      <c r="G17" s="9" t="s">
        <v>106</v>
      </c>
      <c r="H17" s="9" t="s">
        <v>142</v>
      </c>
      <c r="I17" s="9" t="s">
        <v>143</v>
      </c>
    </row>
    <row r="18" spans="1:9" s="22" customFormat="1" ht="168" customHeight="1">
      <c r="A18" s="9">
        <v>2</v>
      </c>
      <c r="B18" s="9" t="s">
        <v>115</v>
      </c>
      <c r="C18" s="9" t="s">
        <v>144</v>
      </c>
      <c r="D18" s="9" t="s">
        <v>123</v>
      </c>
      <c r="E18" s="9" t="s">
        <v>118</v>
      </c>
      <c r="F18" s="9" t="s">
        <v>119</v>
      </c>
      <c r="G18" s="9"/>
      <c r="H18" s="9" t="s">
        <v>120</v>
      </c>
      <c r="I18" s="9" t="s">
        <v>145</v>
      </c>
    </row>
    <row r="19" spans="1:9" s="22" customFormat="1" ht="186.75" customHeight="1">
      <c r="A19" s="9">
        <v>2</v>
      </c>
      <c r="B19" s="9" t="s">
        <v>121</v>
      </c>
      <c r="C19" s="9" t="s">
        <v>146</v>
      </c>
      <c r="D19" s="9" t="s">
        <v>123</v>
      </c>
      <c r="E19" s="9" t="s">
        <v>124</v>
      </c>
      <c r="F19" s="9" t="s">
        <v>125</v>
      </c>
      <c r="G19" s="9"/>
      <c r="H19" s="9" t="s">
        <v>9</v>
      </c>
      <c r="I19" s="9" t="s">
        <v>147</v>
      </c>
    </row>
    <row r="20" spans="1:9" s="22" customFormat="1" ht="91.5" customHeight="1">
      <c r="A20" s="9">
        <v>2</v>
      </c>
      <c r="B20" s="9" t="s">
        <v>133</v>
      </c>
      <c r="C20" s="9" t="s">
        <v>148</v>
      </c>
      <c r="D20" s="9" t="s">
        <v>135</v>
      </c>
      <c r="E20" s="9" t="s">
        <v>136</v>
      </c>
      <c r="F20" s="9">
        <v>30</v>
      </c>
      <c r="G20" s="9"/>
      <c r="H20" s="9" t="s">
        <v>149</v>
      </c>
      <c r="I20" s="9" t="s">
        <v>138</v>
      </c>
    </row>
    <row r="21" spans="1:9" s="23" customFormat="1" ht="8.4499999999999993" customHeight="1">
      <c r="A21" s="11"/>
      <c r="B21" s="11"/>
      <c r="C21" s="11"/>
      <c r="D21" s="11"/>
      <c r="E21" s="11"/>
      <c r="F21" s="11"/>
      <c r="G21" s="11"/>
      <c r="H21" s="11"/>
      <c r="I21" s="12"/>
    </row>
    <row r="22" spans="1:9" s="22" customFormat="1" ht="152.25" customHeight="1">
      <c r="A22" s="9">
        <v>3</v>
      </c>
      <c r="B22" s="9" t="s">
        <v>102</v>
      </c>
      <c r="C22" s="9" t="s">
        <v>150</v>
      </c>
      <c r="D22" s="9" t="s">
        <v>104</v>
      </c>
      <c r="E22" s="9" t="s">
        <v>105</v>
      </c>
      <c r="F22" s="9">
        <v>10</v>
      </c>
      <c r="G22" s="9"/>
      <c r="H22" s="9" t="s">
        <v>107</v>
      </c>
      <c r="I22" s="9" t="s">
        <v>151</v>
      </c>
    </row>
    <row r="23" spans="1:9" s="22" customFormat="1" ht="198.75" customHeight="1">
      <c r="A23" s="9">
        <v>3</v>
      </c>
      <c r="B23" s="9" t="s">
        <v>109</v>
      </c>
      <c r="C23" s="9" t="s">
        <v>152</v>
      </c>
      <c r="D23" s="9" t="s">
        <v>141</v>
      </c>
      <c r="E23" s="9" t="s">
        <v>106</v>
      </c>
      <c r="F23" s="9" t="s">
        <v>106</v>
      </c>
      <c r="G23" s="9"/>
      <c r="H23" s="9" t="s">
        <v>113</v>
      </c>
      <c r="I23" s="9" t="s">
        <v>143</v>
      </c>
    </row>
    <row r="24" spans="1:9" s="22" customFormat="1" ht="93.75" customHeight="1">
      <c r="A24" s="9">
        <v>3</v>
      </c>
      <c r="B24" s="9" t="s">
        <v>115</v>
      </c>
      <c r="C24" s="9" t="s">
        <v>153</v>
      </c>
      <c r="D24" s="9" t="s">
        <v>123</v>
      </c>
      <c r="E24" s="9" t="s">
        <v>118</v>
      </c>
      <c r="F24" s="9" t="s">
        <v>119</v>
      </c>
      <c r="G24" s="9"/>
      <c r="H24" s="9" t="s">
        <v>120</v>
      </c>
      <c r="I24" s="9" t="s">
        <v>145</v>
      </c>
    </row>
    <row r="25" spans="1:9" s="22" customFormat="1" ht="189.75" customHeight="1">
      <c r="A25" s="9">
        <v>3</v>
      </c>
      <c r="B25" s="9" t="s">
        <v>121</v>
      </c>
      <c r="C25" s="9" t="s">
        <v>154</v>
      </c>
      <c r="D25" s="9" t="s">
        <v>123</v>
      </c>
      <c r="E25" s="9" t="s">
        <v>124</v>
      </c>
      <c r="F25" s="9" t="s">
        <v>125</v>
      </c>
      <c r="G25" s="9"/>
      <c r="H25" s="9" t="s">
        <v>9</v>
      </c>
      <c r="I25" s="9" t="s">
        <v>147</v>
      </c>
    </row>
    <row r="26" spans="1:9" s="22" customFormat="1" ht="90" customHeight="1">
      <c r="A26" s="9">
        <v>3</v>
      </c>
      <c r="B26" s="9" t="s">
        <v>133</v>
      </c>
      <c r="C26" s="9" t="s">
        <v>148</v>
      </c>
      <c r="D26" s="9" t="s">
        <v>135</v>
      </c>
      <c r="E26" s="9" t="s">
        <v>136</v>
      </c>
      <c r="F26" s="9">
        <v>30</v>
      </c>
      <c r="G26" s="9"/>
      <c r="H26" s="9" t="s">
        <v>149</v>
      </c>
      <c r="I26" s="9" t="s">
        <v>155</v>
      </c>
    </row>
    <row r="27" spans="1:9" ht="93">
      <c r="A27" s="9">
        <v>3</v>
      </c>
      <c r="B27" s="9" t="s">
        <v>109</v>
      </c>
      <c r="C27" s="9" t="s">
        <v>156</v>
      </c>
      <c r="D27" s="9" t="s">
        <v>157</v>
      </c>
      <c r="E27" s="9" t="s">
        <v>158</v>
      </c>
      <c r="F27" s="9" t="s">
        <v>159</v>
      </c>
      <c r="G27" s="9"/>
      <c r="H27" s="9" t="s">
        <v>160</v>
      </c>
      <c r="I27" s="9" t="s">
        <v>151</v>
      </c>
    </row>
    <row r="28" spans="1:9" ht="69.75" customHeight="1">
      <c r="A28" s="9">
        <v>3</v>
      </c>
      <c r="B28" s="9" t="s">
        <v>133</v>
      </c>
      <c r="C28" s="9" t="s">
        <v>161</v>
      </c>
      <c r="D28" s="9" t="s">
        <v>162</v>
      </c>
      <c r="E28" s="9" t="s">
        <v>158</v>
      </c>
      <c r="F28" s="9" t="s">
        <v>163</v>
      </c>
      <c r="G28" s="9"/>
      <c r="H28" s="9" t="s">
        <v>164</v>
      </c>
      <c r="I28" s="9" t="s">
        <v>165</v>
      </c>
    </row>
    <row r="29" spans="1:9" ht="73.5" customHeight="1">
      <c r="A29" s="9">
        <v>3</v>
      </c>
      <c r="B29" s="9" t="s">
        <v>109</v>
      </c>
      <c r="C29" s="9" t="s">
        <v>166</v>
      </c>
      <c r="D29" s="9" t="s">
        <v>157</v>
      </c>
      <c r="E29" s="9" t="s">
        <v>158</v>
      </c>
      <c r="F29" s="27" t="s">
        <v>167</v>
      </c>
      <c r="G29" s="9" t="s">
        <v>168</v>
      </c>
      <c r="H29" s="25" t="s">
        <v>169</v>
      </c>
      <c r="I29" s="25"/>
    </row>
    <row r="30" spans="1:9" ht="77.25" customHeight="1">
      <c r="A30" s="9">
        <v>3</v>
      </c>
      <c r="B30" s="9" t="s">
        <v>133</v>
      </c>
      <c r="C30" s="9" t="s">
        <v>170</v>
      </c>
      <c r="D30" s="9" t="s">
        <v>162</v>
      </c>
      <c r="E30" s="9" t="s">
        <v>158</v>
      </c>
      <c r="F30" s="27" t="s">
        <v>167</v>
      </c>
      <c r="G30" s="25"/>
      <c r="H30" s="9" t="s">
        <v>164</v>
      </c>
      <c r="I30" s="9" t="s">
        <v>165</v>
      </c>
    </row>
  </sheetData>
  <pageMargins left="0.25" right="0.25" top="0.75" bottom="0.75" header="0.3" footer="0.3"/>
  <pageSetup paperSize="256" scale="28" fitToHeight="0" orientation="landscape" r:id="rId1"/>
  <headerFooter>
    <oddFooter>&amp;L&amp;D&amp;C&amp;A&amp;RPage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865D7423C1D8A40B8A6D6DA41E72B6A" ma:contentTypeVersion="17" ma:contentTypeDescription="Create a new document." ma:contentTypeScope="" ma:versionID="aeee6a3309d2e7977cbdade4077b0a46">
  <xsd:schema xmlns:xsd="http://www.w3.org/2001/XMLSchema" xmlns:xs="http://www.w3.org/2001/XMLSchema" xmlns:p="http://schemas.microsoft.com/office/2006/metadata/properties" xmlns:ns2="04aa990b-0be2-4c97-b9a9-0351f3d0f696" xmlns:ns3="047d0d5d-af20-4026-86d1-9d0d597e65ab" targetNamespace="http://schemas.microsoft.com/office/2006/metadata/properties" ma:root="true" ma:fieldsID="44d7f0205c3b39808c3a52e1be2cc2b8" ns2:_="" ns3:_="">
    <xsd:import namespace="04aa990b-0be2-4c97-b9a9-0351f3d0f696"/>
    <xsd:import namespace="047d0d5d-af20-4026-86d1-9d0d597e65a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lcf76f155ced4ddcb4097134ff3c332f" minOccurs="0"/>
                <xsd:element ref="ns3:TaxCatchAll"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aa990b-0be2-4c97-b9a9-0351f3d0f69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c27d27d3-46b3-40b9-afe7-3a549b099f68"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47d0d5d-af20-4026-86d1-9d0d597e65a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323a6883-83c3-4f39-8676-9b819fa48268}" ma:internalName="TaxCatchAll" ma:showField="CatchAllData" ma:web="047d0d5d-af20-4026-86d1-9d0d597e65a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047d0d5d-af20-4026-86d1-9d0d597e65ab" xsi:nil="true"/>
    <lcf76f155ced4ddcb4097134ff3c332f xmlns="04aa990b-0be2-4c97-b9a9-0351f3d0f696">
      <Terms xmlns="http://schemas.microsoft.com/office/infopath/2007/PartnerControls"/>
    </lcf76f155ced4ddcb4097134ff3c332f>
    <MediaServiceKeyPoints xmlns="04aa990b-0be2-4c97-b9a9-0351f3d0f696" xsi:nil="true"/>
    <MediaServiceFastMetadata xmlns="04aa990b-0be2-4c97-b9a9-0351f3d0f696" xsi:nil="true"/>
    <MediaServiceMetadata xmlns="04aa990b-0be2-4c97-b9a9-0351f3d0f696" xsi:nil="true"/>
    <MediaServiceAutoKeyPoints xmlns="04aa990b-0be2-4c97-b9a9-0351f3d0f696" xsi:nil="true"/>
    <MediaServiceGenerationTime xmlns="04aa990b-0be2-4c97-b9a9-0351f3d0f696" xsi:nil="true"/>
    <MediaServiceEventHashCode xmlns="04aa990b-0be2-4c97-b9a9-0351f3d0f696" xsi:nil="true"/>
    <MediaServiceDateTaken xmlns="04aa990b-0be2-4c97-b9a9-0351f3d0f696" xsi:nil="true"/>
    <MediaServiceLocation xmlns="04aa990b-0be2-4c97-b9a9-0351f3d0f696" xsi:nil="true"/>
    <MediaServiceOCR xmlns="04aa990b-0be2-4c97-b9a9-0351f3d0f696" xsi:nil="true"/>
  </documentManagement>
</p:properties>
</file>

<file path=customXml/itemProps1.xml><?xml version="1.0" encoding="utf-8"?>
<ds:datastoreItem xmlns:ds="http://schemas.openxmlformats.org/officeDocument/2006/customXml" ds:itemID="{3847F8EF-8AAF-48C9-9DFE-A66AC49D528B}"/>
</file>

<file path=customXml/itemProps2.xml><?xml version="1.0" encoding="utf-8"?>
<ds:datastoreItem xmlns:ds="http://schemas.openxmlformats.org/officeDocument/2006/customXml" ds:itemID="{7BEF9ECB-DC57-462F-AC38-A81E68082325}"/>
</file>

<file path=customXml/itemProps3.xml><?xml version="1.0" encoding="utf-8"?>
<ds:datastoreItem xmlns:ds="http://schemas.openxmlformats.org/officeDocument/2006/customXml" ds:itemID="{0E94066C-73FE-4420-9095-90F9AEC168C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FI-YI SampleProjectPlan-Budget FR</dc:title>
  <dc:subject/>
  <dc:creator>Diane Der</dc:creator>
  <cp:keywords/>
  <dc:description/>
  <cp:lastModifiedBy>Claire Carrier</cp:lastModifiedBy>
  <cp:revision/>
  <dcterms:created xsi:type="dcterms:W3CDTF">2018-10-22T17:32:15Z</dcterms:created>
  <dcterms:modified xsi:type="dcterms:W3CDTF">2023-05-09T14:10:32Z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0x0101002865D7423C1D8A40B8A6D6DA41E72B6A</vt:lpwstr>
  </property>
  <property fmtid="{D5CDD505-2E9C-101B-9397-08002B2CF9AE}" pid="3" name="MediaServiceMetadata">
    <vt:lpwstr/>
  </property>
  <property fmtid="{D5CDD505-2E9C-101B-9397-08002B2CF9AE}" pid="4" name="MediaServiceFastMetadata">
    <vt:lpwstr/>
  </property>
  <property fmtid="{D5CDD505-2E9C-101B-9397-08002B2CF9AE}" pid="5" name="MediaServiceDateTaken">
    <vt:lpwstr/>
  </property>
  <property fmtid="{D5CDD505-2E9C-101B-9397-08002B2CF9AE}" pid="6" name="MediaServiceAutoTags">
    <vt:lpwstr/>
  </property>
  <property fmtid="{D5CDD505-2E9C-101B-9397-08002B2CF9AE}" pid="7" name="MediaServiceOCR">
    <vt:lpwstr/>
  </property>
  <property fmtid="{D5CDD505-2E9C-101B-9397-08002B2CF9AE}" pid="8" name="MediaServiceLocation">
    <vt:lpwstr/>
  </property>
  <property fmtid="{D5CDD505-2E9C-101B-9397-08002B2CF9AE}" pid="9" name="MediaServiceEventHashCode">
    <vt:lpwstr/>
  </property>
  <property fmtid="{D5CDD505-2E9C-101B-9397-08002B2CF9AE}" pid="10" name="MediaServiceGenerationTime">
    <vt:lpwstr/>
  </property>
  <property fmtid="{D5CDD505-2E9C-101B-9397-08002B2CF9AE}" pid="11" name="MediaServiceAutoKeyPoints">
    <vt:lpwstr/>
  </property>
  <property fmtid="{D5CDD505-2E9C-101B-9397-08002B2CF9AE}" pid="12" name="MediaServiceKeyPoints">
    <vt:lpwstr/>
  </property>
  <property fmtid="{D5CDD505-2E9C-101B-9397-08002B2CF9AE}" pid="13" name="MediaServiceImageTags">
    <vt:lpwstr/>
  </property>
</Properties>
</file>