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alerie\Desktop\"/>
    </mc:Choice>
  </mc:AlternateContent>
  <bookViews>
    <workbookView xWindow="0" yWindow="0" windowWidth="28800" windowHeight="12315"/>
  </bookViews>
  <sheets>
    <sheet name="Dépenses T2" sheetId="6" r:id="rId1"/>
  </sheets>
  <definedNames>
    <definedName name="_xlnm._FilterDatabase" localSheetId="0" hidden="1">'Dépenses T2'!$A$1:$Q$1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9" i="6" l="1"/>
  <c r="Q49" i="6" s="1"/>
  <c r="J43" i="6"/>
  <c r="N43" i="6" s="1"/>
  <c r="Q43" i="6" s="1"/>
  <c r="N42" i="6"/>
  <c r="Q42" i="6" s="1"/>
  <c r="N36" i="6"/>
  <c r="Q36" i="6" s="1"/>
  <c r="N35" i="6"/>
  <c r="Q35" i="6" s="1"/>
  <c r="N32" i="6"/>
  <c r="Q32" i="6" s="1"/>
  <c r="N29" i="6"/>
  <c r="Q29" i="6" s="1"/>
  <c r="N20" i="6"/>
  <c r="Q20" i="6" s="1"/>
  <c r="N13" i="6"/>
  <c r="Q13" i="6" s="1"/>
  <c r="N12" i="6"/>
  <c r="Q12" i="6" s="1"/>
  <c r="N9" i="6"/>
  <c r="Q9" i="6" s="1"/>
  <c r="N8" i="6"/>
  <c r="Q8" i="6" s="1"/>
  <c r="N3" i="6"/>
  <c r="Q3" i="6" s="1"/>
  <c r="N28" i="6"/>
  <c r="Q28" i="6" s="1"/>
  <c r="N27" i="6"/>
  <c r="Q27" i="6" s="1"/>
  <c r="N14" i="6"/>
  <c r="Q14" i="6" s="1"/>
  <c r="N21" i="6"/>
  <c r="Q21" i="6" s="1"/>
  <c r="N18" i="6"/>
  <c r="Q18" i="6" s="1"/>
  <c r="L48" i="6"/>
  <c r="N48" i="6" s="1"/>
  <c r="Q48" i="6" s="1"/>
  <c r="I48" i="6"/>
  <c r="L45" i="6"/>
  <c r="N45" i="6" s="1"/>
  <c r="Q45" i="6" s="1"/>
  <c r="N40" i="6"/>
  <c r="Q40" i="6" s="1"/>
  <c r="N34" i="6"/>
  <c r="Q34" i="6" s="1"/>
  <c r="N26" i="6"/>
  <c r="Q26" i="6" s="1"/>
  <c r="N44" i="6"/>
  <c r="Q44" i="6" s="1"/>
  <c r="N25" i="6"/>
  <c r="Q25" i="6" s="1"/>
  <c r="N19" i="6"/>
  <c r="Q19" i="6" s="1"/>
  <c r="N15" i="6"/>
  <c r="Q15" i="6" s="1"/>
  <c r="N10" i="6"/>
  <c r="Q10" i="6" s="1"/>
  <c r="N24" i="6"/>
  <c r="Q24" i="6" s="1"/>
  <c r="N51" i="6"/>
  <c r="Q51" i="6" s="1"/>
  <c r="N47" i="6"/>
  <c r="Q47" i="6" s="1"/>
  <c r="N33" i="6"/>
  <c r="Q33" i="6" s="1"/>
  <c r="N55" i="6"/>
  <c r="Q55" i="6" s="1"/>
  <c r="N53" i="6"/>
  <c r="Q53" i="6" s="1"/>
  <c r="N52" i="6"/>
  <c r="Q52" i="6" s="1"/>
  <c r="N50" i="6"/>
  <c r="Q50" i="6" s="1"/>
  <c r="N41" i="6"/>
  <c r="Q41" i="6" s="1"/>
  <c r="N39" i="6"/>
  <c r="Q39" i="6" s="1"/>
  <c r="N38" i="6"/>
  <c r="Q38" i="6" s="1"/>
  <c r="N37" i="6"/>
  <c r="Q37" i="6" s="1"/>
  <c r="J31" i="6"/>
  <c r="N31" i="6" s="1"/>
  <c r="Q31" i="6" s="1"/>
  <c r="N22" i="6"/>
  <c r="Q22" i="6" s="1"/>
  <c r="N17" i="6"/>
  <c r="Q17" i="6" s="1"/>
  <c r="N16" i="6"/>
  <c r="Q16" i="6" s="1"/>
  <c r="N11" i="6"/>
  <c r="Q11" i="6" s="1"/>
  <c r="N7" i="6"/>
  <c r="Q7" i="6" s="1"/>
  <c r="N6" i="6"/>
  <c r="Q6" i="6" s="1"/>
  <c r="N5" i="6"/>
  <c r="Q5" i="6" s="1"/>
  <c r="N4" i="6"/>
  <c r="Q4" i="6" s="1"/>
  <c r="N2" i="6"/>
  <c r="Q2" i="6" s="1"/>
  <c r="N54" i="6"/>
  <c r="Q54" i="6" s="1"/>
  <c r="N46" i="6"/>
  <c r="Q46" i="6" s="1"/>
  <c r="N23" i="6"/>
  <c r="Q23" i="6" s="1"/>
  <c r="N30" i="6"/>
  <c r="Q30" i="6" s="1"/>
</calcChain>
</file>

<file path=xl/sharedStrings.xml><?xml version="1.0" encoding="utf-8"?>
<sst xmlns="http://schemas.openxmlformats.org/spreadsheetml/2006/main" count="234" uniqueCount="71">
  <si>
    <t>TOTAL</t>
  </si>
  <si>
    <t>Andrea Cohen Barrack</t>
  </si>
  <si>
    <t>Toronto, ON</t>
  </si>
  <si>
    <t>Lorraine Gandolfo</t>
  </si>
  <si>
    <t>Dr. Dev R. Sainani</t>
  </si>
  <si>
    <t>Thomas Chanzy</t>
  </si>
  <si>
    <t>VP, Public Affairs</t>
  </si>
  <si>
    <t>Blair Dimock</t>
  </si>
  <si>
    <t>Amos Key Jr.</t>
  </si>
  <si>
    <t>Jean-Gilles Pelletier</t>
  </si>
  <si>
    <t>Ottawa, ON</t>
  </si>
  <si>
    <t>Timmins, ON</t>
  </si>
  <si>
    <t>Windsor , ON</t>
  </si>
  <si>
    <t>Thunder Bay, ON</t>
  </si>
  <si>
    <t>Vancouver, BC</t>
  </si>
  <si>
    <t>Niagara, ON</t>
  </si>
  <si>
    <t>Mariana Catz</t>
  </si>
  <si>
    <t>Denise Amyot</t>
  </si>
  <si>
    <t>Emily Ng</t>
  </si>
  <si>
    <t>Sudbury, ON</t>
  </si>
  <si>
    <t>CIO and VP Evaluation and Knowledge Management</t>
  </si>
  <si>
    <t>Montreal, QC</t>
  </si>
  <si>
    <t>Pierre Page</t>
  </si>
  <si>
    <t>Ruby Lam</t>
  </si>
  <si>
    <t>Hamilton, ON</t>
  </si>
  <si>
    <t>Barrie, ON</t>
  </si>
  <si>
    <t>Parry Sound, ON</t>
  </si>
  <si>
    <t>Turkey Point, ON</t>
  </si>
  <si>
    <t>London, ON</t>
  </si>
  <si>
    <t>Toronto.ON</t>
  </si>
  <si>
    <t>Temagami, ON</t>
  </si>
  <si>
    <t>Midland, ON</t>
  </si>
  <si>
    <t>Ancien Président du conseil d'administration</t>
  </si>
  <si>
    <t>Chef de la direction</t>
  </si>
  <si>
    <t>Membre du conseil d'administration</t>
  </si>
  <si>
    <t>VP, Affaires publiques</t>
  </si>
  <si>
    <t>VP, Programmes provinciaux et partenariats</t>
  </si>
  <si>
    <t>VP, Investissement communautaire</t>
  </si>
  <si>
    <t>Directrice, Ressources humaines</t>
  </si>
  <si>
    <t>Nom</t>
  </si>
  <si>
    <t>Titre</t>
  </si>
  <si>
    <t>But</t>
  </si>
  <si>
    <t>Date de debut</t>
  </si>
  <si>
    <t>Date de fin</t>
  </si>
  <si>
    <t>Destination</t>
  </si>
  <si>
    <t>Participants</t>
  </si>
  <si>
    <t>Autres participants</t>
  </si>
  <si>
    <t>Tarfit aerien</t>
  </si>
  <si>
    <t>Autre mode de transport</t>
  </si>
  <si>
    <t>Repas</t>
  </si>
  <si>
    <t>Frais accessories</t>
  </si>
  <si>
    <t>TOTAL PARTIEL</t>
  </si>
  <si>
    <t>Acceuil</t>
  </si>
  <si>
    <t>Autres depenses</t>
  </si>
  <si>
    <t>Heberge-ment</t>
  </si>
  <si>
    <t xml:space="preserve">Déplacement pour assister à une réunion avec des représentants du Ministère </t>
  </si>
  <si>
    <t xml:space="preserve">Déplacement pour assister à une annonce de partenariat d'investissement social </t>
  </si>
  <si>
    <t xml:space="preserve">Déplacement pour assister à une conférence liée au secteur  </t>
  </si>
  <si>
    <t xml:space="preserve">Déplacement pour une réunion avec des parties prenantes </t>
  </si>
  <si>
    <t xml:space="preserve">Déplacement pour assister à une conférence de perfectionnement professionnel </t>
  </si>
  <si>
    <t xml:space="preserve">Déplacement pour assister à une séance d'information communautaire </t>
  </si>
  <si>
    <t>Déplacement pour assister à un événement de reconnaissance</t>
  </si>
  <si>
    <t xml:space="preserve">Déplacement pour assister à une réunion du conseil </t>
  </si>
  <si>
    <t xml:space="preserve">Déplacement pour assister à une réunion du conseil des présidents </t>
  </si>
  <si>
    <t xml:space="preserve">Déplacement pour assister à l'annonce de subventions </t>
  </si>
  <si>
    <t xml:space="preserve">Déplacement pour assister à une séance de formation des bénévoles </t>
  </si>
  <si>
    <t>Déplacement pour rencontrer des membres du conseil d'administration</t>
  </si>
  <si>
    <t xml:space="preserve">Déplacement pour assister à une réunion liée au secteur  </t>
  </si>
  <si>
    <t xml:space="preserve">Déplacement pour mener des entrevues </t>
  </si>
  <si>
    <t xml:space="preserve">Déplacement pour assister à une réunion du comité du conseil d'administration </t>
  </si>
  <si>
    <t xml:space="preserve">Déplacement pour assister à une réunion  du conseil d'administration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</si>
</sst>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$-1009]* #,##0.00_-;\-[$$-1009]* #,##0.00_-;_-[$$-1009]* &quot;-&quot;??_-;_-@_-"/>
    <numFmt numFmtId="165" formatCode="yyyy\-mm\-dd;@"/>
    <numFmt numFmtId="166" formatCode="_-* #,##0_-;\-* #,##0_-;_-* &quot;-&quot;??_-;_-@_-"/>
    <numFmt numFmtId="167" formatCode="_ * #,##0.00_ \ [$$-C0C]_ ;_ * \-#,##0.00\ \ [$$-C0C]_ ;_ * &quot;-&quot;??_ \ [$$-C0C]_ ;_ @_ "/>
    <numFmt numFmtId="168" formatCode="dd\-mm\-yyyy"/>
    <numFmt numFmtId="169" formatCode="#,##0.00\ &quot;$&quot;"/>
  </numFmts>
  <fonts count="7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0"/>
      <color rgb="FFFFFFFF"/>
      <name val="Arial"/>
      <family val="2"/>
    </font>
    <font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16F95"/>
        <bgColor rgb="FF016F9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0">
    <xf numFmtId="0" fontId="0" fillId="0" borderId="0" xfId="0"/>
    <xf numFmtId="164" fontId="2" fillId="0" borderId="0" xfId="0" applyNumberFormat="1" applyFont="1" applyFill="1" applyAlignment="1">
      <alignment wrapText="1"/>
    </xf>
    <xf numFmtId="164" fontId="2" fillId="0" borderId="0" xfId="0" applyNumberFormat="1" applyFont="1" applyAlignment="1">
      <alignment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 wrapText="1"/>
    </xf>
    <xf numFmtId="166" fontId="3" fillId="0" borderId="1" xfId="2" applyNumberFormat="1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44" fontId="3" fillId="0" borderId="1" xfId="0" applyNumberFormat="1" applyFont="1" applyFill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wrapText="1"/>
    </xf>
    <xf numFmtId="167" fontId="3" fillId="0" borderId="1" xfId="1" applyNumberFormat="1" applyFont="1" applyBorder="1" applyAlignment="1">
      <alignment wrapText="1"/>
    </xf>
    <xf numFmtId="165" fontId="3" fillId="0" borderId="1" xfId="0" applyNumberFormat="1" applyFont="1" applyFill="1" applyBorder="1" applyAlignment="1">
      <alignment horizontal="left" wrapText="1"/>
    </xf>
    <xf numFmtId="167" fontId="3" fillId="0" borderId="1" xfId="0" applyNumberFormat="1" applyFont="1" applyFill="1" applyBorder="1" applyAlignment="1">
      <alignment horizontal="right" wrapText="1"/>
    </xf>
    <xf numFmtId="167" fontId="3" fillId="0" borderId="1" xfId="1" applyNumberFormat="1" applyFont="1" applyFill="1" applyBorder="1" applyAlignment="1">
      <alignment horizontal="right" wrapText="1"/>
    </xf>
    <xf numFmtId="167" fontId="3" fillId="0" borderId="1" xfId="1" applyNumberFormat="1" applyFont="1" applyFill="1" applyBorder="1" applyAlignment="1">
      <alignment wrapText="1"/>
    </xf>
    <xf numFmtId="165" fontId="3" fillId="0" borderId="1" xfId="0" applyNumberFormat="1" applyFont="1" applyBorder="1" applyAlignment="1">
      <alignment horizontal="left" wrapText="1"/>
    </xf>
    <xf numFmtId="44" fontId="3" fillId="0" borderId="1" xfId="0" applyNumberFormat="1" applyFont="1" applyFill="1" applyBorder="1" applyAlignment="1">
      <alignment wrapText="1"/>
    </xf>
    <xf numFmtId="165" fontId="3" fillId="0" borderId="2" xfId="0" applyNumberFormat="1" applyFont="1" applyFill="1" applyBorder="1" applyAlignment="1">
      <alignment horizontal="left" wrapText="1"/>
    </xf>
    <xf numFmtId="44" fontId="3" fillId="0" borderId="2" xfId="0" applyNumberFormat="1" applyFont="1" applyFill="1" applyBorder="1" applyAlignment="1">
      <alignment horizontal="right" wrapText="1"/>
    </xf>
    <xf numFmtId="167" fontId="3" fillId="0" borderId="2" xfId="1" applyNumberFormat="1" applyFont="1" applyFill="1" applyBorder="1" applyAlignment="1">
      <alignment horizontal="right" wrapText="1"/>
    </xf>
    <xf numFmtId="44" fontId="3" fillId="0" borderId="1" xfId="0" applyNumberFormat="1" applyFont="1" applyFill="1" applyBorder="1" applyAlignment="1">
      <alignment horizontal="left" wrapText="1"/>
    </xf>
    <xf numFmtId="167" fontId="3" fillId="2" borderId="1" xfId="1" applyNumberFormat="1" applyFont="1" applyFill="1" applyBorder="1" applyAlignment="1">
      <alignment horizontal="right" wrapText="1"/>
    </xf>
    <xf numFmtId="167" fontId="3" fillId="2" borderId="1" xfId="1" applyNumberFormat="1" applyFont="1" applyFill="1" applyBorder="1" applyAlignment="1">
      <alignment wrapText="1"/>
    </xf>
    <xf numFmtId="0" fontId="5" fillId="3" borderId="3" xfId="0" applyFont="1" applyFill="1" applyBorder="1" applyAlignment="1">
      <alignment horizontal="center" vertical="center" wrapText="1"/>
    </xf>
    <xf numFmtId="168" fontId="5" fillId="3" borderId="3" xfId="0" applyNumberFormat="1" applyFont="1" applyFill="1" applyBorder="1" applyAlignment="1">
      <alignment horizontal="center" vertical="center" wrapText="1"/>
    </xf>
    <xf numFmtId="169" fontId="5" fillId="3" borderId="3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wrapText="1"/>
    </xf>
    <xf numFmtId="0" fontId="4" fillId="0" borderId="1" xfId="0" applyFont="1" applyFill="1" applyBorder="1" applyAlignment="1">
      <alignment horizontal="left" wrapText="1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tabSelected="1" zoomScaleNormal="100" workbookViewId="0">
      <pane ySplit="1" topLeftCell="A41" activePane="bottomLeft" state="frozen"/>
      <selection pane="bottomLeft" activeCell="C55" sqref="C2:C55"/>
    </sheetView>
  </sheetViews>
  <sheetFormatPr defaultColWidth="9" defaultRowHeight="12.75" x14ac:dyDescent="0.2"/>
  <cols>
    <col min="1" max="1" width="13.25" style="2" customWidth="1"/>
    <col min="2" max="2" width="13.625" style="2" customWidth="1"/>
    <col min="3" max="3" width="15.875" style="2" customWidth="1"/>
    <col min="4" max="5" width="10.625" style="2" bestFit="1" customWidth="1"/>
    <col min="6" max="6" width="14.75" style="2" customWidth="1"/>
    <col min="7" max="7" width="10.25" style="2" customWidth="1"/>
    <col min="8" max="8" width="10.5" style="2" customWidth="1"/>
    <col min="9" max="9" width="9.25" style="2" bestFit="1" customWidth="1"/>
    <col min="10" max="10" width="12.875" style="2" customWidth="1"/>
    <col min="11" max="11" width="10.75" style="2" customWidth="1"/>
    <col min="12" max="12" width="9.125" style="2" bestFit="1" customWidth="1"/>
    <col min="13" max="13" width="9.75" style="2" bestFit="1" customWidth="1"/>
    <col min="14" max="14" width="11" style="2" bestFit="1" customWidth="1"/>
    <col min="15" max="15" width="9.875" style="2" customWidth="1"/>
    <col min="16" max="16" width="9.125" style="2" bestFit="1" customWidth="1"/>
    <col min="17" max="17" width="9.25" style="2" bestFit="1" customWidth="1"/>
    <col min="18" max="16384" width="9" style="2"/>
  </cols>
  <sheetData>
    <row r="1" spans="1:17" s="28" customFormat="1" ht="40.5" customHeight="1" x14ac:dyDescent="0.2">
      <c r="A1" s="25" t="s">
        <v>39</v>
      </c>
      <c r="B1" s="25" t="s">
        <v>40</v>
      </c>
      <c r="C1" s="25" t="s">
        <v>41</v>
      </c>
      <c r="D1" s="26" t="s">
        <v>42</v>
      </c>
      <c r="E1" s="26" t="s">
        <v>43</v>
      </c>
      <c r="F1" s="25" t="s">
        <v>44</v>
      </c>
      <c r="G1" s="25" t="s">
        <v>45</v>
      </c>
      <c r="H1" s="25" t="s">
        <v>46</v>
      </c>
      <c r="I1" s="25" t="s">
        <v>47</v>
      </c>
      <c r="J1" s="27" t="s">
        <v>48</v>
      </c>
      <c r="K1" s="25" t="s">
        <v>54</v>
      </c>
      <c r="L1" s="25" t="s">
        <v>49</v>
      </c>
      <c r="M1" s="25" t="s">
        <v>50</v>
      </c>
      <c r="N1" s="25" t="s">
        <v>51</v>
      </c>
      <c r="O1" s="25" t="s">
        <v>52</v>
      </c>
      <c r="P1" s="25" t="s">
        <v>53</v>
      </c>
      <c r="Q1" s="25" t="s">
        <v>0</v>
      </c>
    </row>
    <row r="2" spans="1:17" s="1" customFormat="1" ht="60" x14ac:dyDescent="0.2">
      <c r="A2" s="4" t="s">
        <v>1</v>
      </c>
      <c r="B2" s="4" t="s">
        <v>33</v>
      </c>
      <c r="C2" s="3" t="s">
        <v>55</v>
      </c>
      <c r="D2" s="13">
        <v>42115</v>
      </c>
      <c r="E2" s="13">
        <v>42115</v>
      </c>
      <c r="F2" s="4" t="s">
        <v>2</v>
      </c>
      <c r="G2" s="7"/>
      <c r="H2" s="7"/>
      <c r="I2" s="14"/>
      <c r="J2" s="15">
        <v>22</v>
      </c>
      <c r="K2" s="14"/>
      <c r="L2" s="14"/>
      <c r="M2" s="14"/>
      <c r="N2" s="23">
        <f t="shared" ref="N2:N41" si="0">SUM(I2:M2)</f>
        <v>22</v>
      </c>
      <c r="O2" s="14"/>
      <c r="P2" s="14"/>
      <c r="Q2" s="23">
        <f t="shared" ref="Q2:Q9" si="1">SUM(N2:P2)</f>
        <v>22</v>
      </c>
    </row>
    <row r="3" spans="1:17" s="1" customFormat="1" ht="51" customHeight="1" x14ac:dyDescent="0.2">
      <c r="A3" s="4" t="s">
        <v>5</v>
      </c>
      <c r="B3" s="4" t="s">
        <v>35</v>
      </c>
      <c r="C3" s="3" t="s">
        <v>55</v>
      </c>
      <c r="D3" s="13">
        <v>42115</v>
      </c>
      <c r="E3" s="13">
        <v>42115</v>
      </c>
      <c r="F3" s="4" t="s">
        <v>2</v>
      </c>
      <c r="G3" s="7"/>
      <c r="H3" s="7"/>
      <c r="I3" s="15"/>
      <c r="J3" s="15">
        <v>8</v>
      </c>
      <c r="K3" s="15"/>
      <c r="L3" s="15"/>
      <c r="M3" s="15"/>
      <c r="N3" s="23">
        <f t="shared" si="0"/>
        <v>8</v>
      </c>
      <c r="O3" s="15"/>
      <c r="P3" s="15"/>
      <c r="Q3" s="23">
        <f t="shared" si="1"/>
        <v>8</v>
      </c>
    </row>
    <row r="4" spans="1:17" s="1" customFormat="1" ht="49.15" customHeight="1" x14ac:dyDescent="0.2">
      <c r="A4" s="4" t="s">
        <v>1</v>
      </c>
      <c r="B4" s="4" t="s">
        <v>33</v>
      </c>
      <c r="C4" s="29" t="s">
        <v>56</v>
      </c>
      <c r="D4" s="13">
        <v>42127</v>
      </c>
      <c r="E4" s="13">
        <v>42128</v>
      </c>
      <c r="F4" s="4" t="s">
        <v>11</v>
      </c>
      <c r="G4" s="7"/>
      <c r="H4" s="7"/>
      <c r="I4" s="14"/>
      <c r="J4" s="15">
        <v>30</v>
      </c>
      <c r="K4" s="14"/>
      <c r="L4" s="14"/>
      <c r="M4" s="14"/>
      <c r="N4" s="23">
        <f t="shared" si="0"/>
        <v>30</v>
      </c>
      <c r="O4" s="14"/>
      <c r="P4" s="14"/>
      <c r="Q4" s="23">
        <f t="shared" si="1"/>
        <v>30</v>
      </c>
    </row>
    <row r="5" spans="1:17" s="1" customFormat="1" ht="48" x14ac:dyDescent="0.2">
      <c r="A5" s="4" t="s">
        <v>1</v>
      </c>
      <c r="B5" s="4" t="s">
        <v>33</v>
      </c>
      <c r="C5" s="29" t="s">
        <v>57</v>
      </c>
      <c r="D5" s="13">
        <v>42130</v>
      </c>
      <c r="E5" s="13">
        <v>42130</v>
      </c>
      <c r="F5" s="4" t="s">
        <v>10</v>
      </c>
      <c r="G5" s="7"/>
      <c r="H5" s="7"/>
      <c r="I5" s="14"/>
      <c r="J5" s="15">
        <v>70</v>
      </c>
      <c r="K5" s="14"/>
      <c r="L5" s="14">
        <v>7.75</v>
      </c>
      <c r="M5" s="14"/>
      <c r="N5" s="23">
        <f t="shared" si="0"/>
        <v>77.75</v>
      </c>
      <c r="O5" s="14"/>
      <c r="P5" s="14"/>
      <c r="Q5" s="23">
        <f t="shared" si="1"/>
        <v>77.75</v>
      </c>
    </row>
    <row r="6" spans="1:17" s="1" customFormat="1" ht="36" x14ac:dyDescent="0.2">
      <c r="A6" s="4" t="s">
        <v>1</v>
      </c>
      <c r="B6" s="4" t="s">
        <v>33</v>
      </c>
      <c r="C6" s="3" t="s">
        <v>58</v>
      </c>
      <c r="D6" s="13">
        <v>42137</v>
      </c>
      <c r="E6" s="13">
        <v>42137</v>
      </c>
      <c r="F6" s="4" t="s">
        <v>2</v>
      </c>
      <c r="G6" s="7"/>
      <c r="H6" s="7"/>
      <c r="I6" s="14"/>
      <c r="J6" s="15">
        <v>19.5</v>
      </c>
      <c r="K6" s="14"/>
      <c r="L6" s="14"/>
      <c r="M6" s="14"/>
      <c r="N6" s="23">
        <f t="shared" si="0"/>
        <v>19.5</v>
      </c>
      <c r="O6" s="14"/>
      <c r="P6" s="14"/>
      <c r="Q6" s="23">
        <f t="shared" si="1"/>
        <v>19.5</v>
      </c>
    </row>
    <row r="7" spans="1:17" s="1" customFormat="1" ht="60" x14ac:dyDescent="0.2">
      <c r="A7" s="4" t="s">
        <v>1</v>
      </c>
      <c r="B7" s="4" t="s">
        <v>33</v>
      </c>
      <c r="C7" s="3" t="s">
        <v>59</v>
      </c>
      <c r="D7" s="13">
        <v>42143</v>
      </c>
      <c r="E7" s="13">
        <v>42153</v>
      </c>
      <c r="F7" s="4" t="s">
        <v>2</v>
      </c>
      <c r="G7" s="3"/>
      <c r="H7" s="3"/>
      <c r="I7" s="16"/>
      <c r="J7" s="16">
        <v>48.25</v>
      </c>
      <c r="K7" s="16"/>
      <c r="L7" s="16"/>
      <c r="M7" s="16"/>
      <c r="N7" s="23">
        <f t="shared" si="0"/>
        <v>48.25</v>
      </c>
      <c r="O7" s="16"/>
      <c r="P7" s="16"/>
      <c r="Q7" s="23">
        <f t="shared" si="1"/>
        <v>48.25</v>
      </c>
    </row>
    <row r="8" spans="1:17" s="1" customFormat="1" ht="48" x14ac:dyDescent="0.2">
      <c r="A8" s="4" t="s">
        <v>5</v>
      </c>
      <c r="B8" s="4" t="s">
        <v>35</v>
      </c>
      <c r="C8" s="29" t="s">
        <v>60</v>
      </c>
      <c r="D8" s="13">
        <v>42144</v>
      </c>
      <c r="E8" s="13">
        <v>42144</v>
      </c>
      <c r="F8" s="4" t="s">
        <v>24</v>
      </c>
      <c r="G8" s="7"/>
      <c r="H8" s="7"/>
      <c r="I8" s="15"/>
      <c r="J8" s="15">
        <v>62.4</v>
      </c>
      <c r="K8" s="15"/>
      <c r="L8" s="15"/>
      <c r="M8" s="15"/>
      <c r="N8" s="23">
        <f t="shared" si="0"/>
        <v>62.4</v>
      </c>
      <c r="O8" s="15"/>
      <c r="P8" s="15"/>
      <c r="Q8" s="23">
        <f t="shared" si="1"/>
        <v>62.4</v>
      </c>
    </row>
    <row r="9" spans="1:17" s="1" customFormat="1" ht="48" x14ac:dyDescent="0.2">
      <c r="A9" s="4" t="s">
        <v>5</v>
      </c>
      <c r="B9" s="4" t="s">
        <v>35</v>
      </c>
      <c r="C9" s="29" t="s">
        <v>61</v>
      </c>
      <c r="D9" s="13">
        <v>42145</v>
      </c>
      <c r="E9" s="13">
        <v>42145</v>
      </c>
      <c r="F9" s="4" t="s">
        <v>2</v>
      </c>
      <c r="G9" s="7"/>
      <c r="H9" s="7"/>
      <c r="I9" s="15"/>
      <c r="J9" s="15">
        <v>10</v>
      </c>
      <c r="K9" s="15"/>
      <c r="L9" s="15"/>
      <c r="M9" s="15"/>
      <c r="N9" s="23">
        <f t="shared" si="0"/>
        <v>10</v>
      </c>
      <c r="O9" s="15"/>
      <c r="P9" s="15"/>
      <c r="Q9" s="23">
        <f t="shared" si="1"/>
        <v>10</v>
      </c>
    </row>
    <row r="10" spans="1:17" s="1" customFormat="1" ht="60" x14ac:dyDescent="0.2">
      <c r="A10" s="3" t="s">
        <v>4</v>
      </c>
      <c r="B10" s="3" t="s">
        <v>32</v>
      </c>
      <c r="C10" s="3" t="s">
        <v>69</v>
      </c>
      <c r="D10" s="13">
        <v>42146</v>
      </c>
      <c r="E10" s="13">
        <v>42146</v>
      </c>
      <c r="F10" s="9" t="s">
        <v>2</v>
      </c>
      <c r="G10" s="8"/>
      <c r="H10" s="8"/>
      <c r="I10" s="12"/>
      <c r="J10" s="12">
        <v>14.5</v>
      </c>
      <c r="K10" s="12"/>
      <c r="L10" s="12"/>
      <c r="M10" s="12"/>
      <c r="N10" s="24">
        <f t="shared" si="0"/>
        <v>14.5</v>
      </c>
      <c r="O10" s="12"/>
      <c r="P10" s="12"/>
      <c r="Q10" s="24">
        <f>SUM(N10:O10:P10)</f>
        <v>14.5</v>
      </c>
    </row>
    <row r="11" spans="1:17" s="1" customFormat="1" ht="48" x14ac:dyDescent="0.2">
      <c r="A11" s="4" t="s">
        <v>1</v>
      </c>
      <c r="B11" s="4" t="s">
        <v>33</v>
      </c>
      <c r="C11" s="29" t="s">
        <v>57</v>
      </c>
      <c r="D11" s="13">
        <v>42149</v>
      </c>
      <c r="E11" s="13">
        <v>42149</v>
      </c>
      <c r="F11" s="4" t="s">
        <v>10</v>
      </c>
      <c r="G11" s="7"/>
      <c r="H11" s="7"/>
      <c r="I11" s="14"/>
      <c r="J11" s="15">
        <v>21.9</v>
      </c>
      <c r="K11" s="14"/>
      <c r="L11" s="14"/>
      <c r="M11" s="14"/>
      <c r="N11" s="23">
        <f t="shared" si="0"/>
        <v>21.9</v>
      </c>
      <c r="O11" s="14"/>
      <c r="P11" s="14"/>
      <c r="Q11" s="23">
        <f t="shared" ref="Q11:Q18" si="2">SUM(N11:P11)</f>
        <v>21.9</v>
      </c>
    </row>
    <row r="12" spans="1:17" s="1" customFormat="1" ht="48" x14ac:dyDescent="0.2">
      <c r="A12" s="4" t="s">
        <v>5</v>
      </c>
      <c r="B12" s="4" t="s">
        <v>35</v>
      </c>
      <c r="C12" s="29" t="s">
        <v>60</v>
      </c>
      <c r="D12" s="13">
        <v>42152</v>
      </c>
      <c r="E12" s="13">
        <v>42152</v>
      </c>
      <c r="F12" s="4" t="s">
        <v>25</v>
      </c>
      <c r="G12" s="7"/>
      <c r="H12" s="7"/>
      <c r="I12" s="15"/>
      <c r="J12" s="15">
        <v>90.4</v>
      </c>
      <c r="K12" s="15"/>
      <c r="L12" s="15"/>
      <c r="M12" s="15"/>
      <c r="N12" s="23">
        <f t="shared" si="0"/>
        <v>90.4</v>
      </c>
      <c r="O12" s="15"/>
      <c r="P12" s="15"/>
      <c r="Q12" s="23">
        <f t="shared" si="2"/>
        <v>90.4</v>
      </c>
    </row>
    <row r="13" spans="1:17" s="1" customFormat="1" ht="60" x14ac:dyDescent="0.2">
      <c r="A13" s="4" t="s">
        <v>5</v>
      </c>
      <c r="B13" s="4" t="s">
        <v>35</v>
      </c>
      <c r="C13" s="3" t="s">
        <v>55</v>
      </c>
      <c r="D13" s="13">
        <v>42153</v>
      </c>
      <c r="E13" s="13">
        <v>42153</v>
      </c>
      <c r="F13" s="4" t="s">
        <v>2</v>
      </c>
      <c r="G13" s="7"/>
      <c r="H13" s="7"/>
      <c r="I13" s="15"/>
      <c r="J13" s="15">
        <v>12</v>
      </c>
      <c r="K13" s="15"/>
      <c r="L13" s="15"/>
      <c r="M13" s="15"/>
      <c r="N13" s="23">
        <f t="shared" si="0"/>
        <v>12</v>
      </c>
      <c r="O13" s="15"/>
      <c r="P13" s="15"/>
      <c r="Q13" s="23">
        <f t="shared" si="2"/>
        <v>12</v>
      </c>
    </row>
    <row r="14" spans="1:17" s="1" customFormat="1" ht="60" x14ac:dyDescent="0.2">
      <c r="A14" s="4" t="s">
        <v>22</v>
      </c>
      <c r="B14" s="4" t="s">
        <v>34</v>
      </c>
      <c r="C14" s="3" t="s">
        <v>69</v>
      </c>
      <c r="D14" s="13">
        <v>42155</v>
      </c>
      <c r="E14" s="13">
        <v>42156</v>
      </c>
      <c r="F14" s="4" t="s">
        <v>2</v>
      </c>
      <c r="G14" s="7"/>
      <c r="H14" s="7"/>
      <c r="I14" s="14"/>
      <c r="J14" s="15">
        <v>407.8</v>
      </c>
      <c r="K14" s="14"/>
      <c r="L14" s="14"/>
      <c r="M14" s="14"/>
      <c r="N14" s="23">
        <f t="shared" si="0"/>
        <v>407.8</v>
      </c>
      <c r="O14" s="14"/>
      <c r="P14" s="14"/>
      <c r="Q14" s="23">
        <f t="shared" si="2"/>
        <v>407.8</v>
      </c>
    </row>
    <row r="15" spans="1:17" s="1" customFormat="1" ht="60" x14ac:dyDescent="0.2">
      <c r="A15" s="3" t="s">
        <v>4</v>
      </c>
      <c r="B15" s="3" t="s">
        <v>32</v>
      </c>
      <c r="C15" s="3" t="s">
        <v>69</v>
      </c>
      <c r="D15" s="13">
        <v>42156</v>
      </c>
      <c r="E15" s="13">
        <v>42156</v>
      </c>
      <c r="F15" s="9" t="s">
        <v>2</v>
      </c>
      <c r="G15" s="8"/>
      <c r="H15" s="8"/>
      <c r="I15" s="12"/>
      <c r="J15" s="12">
        <v>14.75</v>
      </c>
      <c r="K15" s="12"/>
      <c r="L15" s="12"/>
      <c r="M15" s="12"/>
      <c r="N15" s="24">
        <f t="shared" si="0"/>
        <v>14.75</v>
      </c>
      <c r="O15" s="12"/>
      <c r="P15" s="12"/>
      <c r="Q15" s="23">
        <f t="shared" si="2"/>
        <v>14.75</v>
      </c>
    </row>
    <row r="16" spans="1:17" s="1" customFormat="1" ht="48" x14ac:dyDescent="0.2">
      <c r="A16" s="4" t="s">
        <v>1</v>
      </c>
      <c r="B16" s="4" t="s">
        <v>33</v>
      </c>
      <c r="C16" s="29" t="s">
        <v>57</v>
      </c>
      <c r="D16" s="13">
        <v>42158</v>
      </c>
      <c r="E16" s="13">
        <v>42158</v>
      </c>
      <c r="F16" s="4" t="s">
        <v>2</v>
      </c>
      <c r="G16" s="7"/>
      <c r="H16" s="7"/>
      <c r="I16" s="14"/>
      <c r="J16" s="15">
        <v>32</v>
      </c>
      <c r="K16" s="14"/>
      <c r="L16" s="14"/>
      <c r="M16" s="14"/>
      <c r="N16" s="23">
        <f t="shared" si="0"/>
        <v>32</v>
      </c>
      <c r="O16" s="14"/>
      <c r="P16" s="14"/>
      <c r="Q16" s="23">
        <f t="shared" si="2"/>
        <v>32</v>
      </c>
    </row>
    <row r="17" spans="1:17" s="1" customFormat="1" ht="48" x14ac:dyDescent="0.2">
      <c r="A17" s="4" t="s">
        <v>1</v>
      </c>
      <c r="B17" s="4" t="s">
        <v>33</v>
      </c>
      <c r="C17" s="29" t="s">
        <v>57</v>
      </c>
      <c r="D17" s="13">
        <v>42159</v>
      </c>
      <c r="E17" s="13">
        <v>42159</v>
      </c>
      <c r="F17" s="4" t="s">
        <v>2</v>
      </c>
      <c r="G17" s="7"/>
      <c r="H17" s="7"/>
      <c r="I17" s="14"/>
      <c r="J17" s="15">
        <v>64</v>
      </c>
      <c r="K17" s="14"/>
      <c r="L17" s="14"/>
      <c r="M17" s="14"/>
      <c r="N17" s="23">
        <f t="shared" si="0"/>
        <v>64</v>
      </c>
      <c r="O17" s="14"/>
      <c r="P17" s="14"/>
      <c r="Q17" s="23">
        <f t="shared" si="2"/>
        <v>64</v>
      </c>
    </row>
    <row r="18" spans="1:17" s="1" customFormat="1" ht="48" x14ac:dyDescent="0.2">
      <c r="A18" s="8" t="s">
        <v>16</v>
      </c>
      <c r="B18" s="8" t="s">
        <v>20</v>
      </c>
      <c r="C18" s="29" t="s">
        <v>57</v>
      </c>
      <c r="D18" s="17">
        <v>42159</v>
      </c>
      <c r="E18" s="17">
        <v>42159</v>
      </c>
      <c r="F18" s="9" t="s">
        <v>2</v>
      </c>
      <c r="G18" s="8"/>
      <c r="H18" s="8"/>
      <c r="I18" s="12"/>
      <c r="J18" s="12">
        <v>21.25</v>
      </c>
      <c r="K18" s="12"/>
      <c r="L18" s="12"/>
      <c r="M18" s="12"/>
      <c r="N18" s="24">
        <f t="shared" si="0"/>
        <v>21.25</v>
      </c>
      <c r="O18" s="12"/>
      <c r="P18" s="12"/>
      <c r="Q18" s="24">
        <f t="shared" si="2"/>
        <v>21.25</v>
      </c>
    </row>
    <row r="19" spans="1:17" s="1" customFormat="1" ht="48" x14ac:dyDescent="0.2">
      <c r="A19" s="3" t="s">
        <v>4</v>
      </c>
      <c r="B19" s="3" t="s">
        <v>32</v>
      </c>
      <c r="C19" s="3" t="s">
        <v>63</v>
      </c>
      <c r="D19" s="13">
        <v>42160</v>
      </c>
      <c r="E19" s="13">
        <v>42160</v>
      </c>
      <c r="F19" s="4" t="s">
        <v>2</v>
      </c>
      <c r="G19" s="3"/>
      <c r="H19" s="3"/>
      <c r="I19" s="16"/>
      <c r="J19" s="16">
        <v>16.25</v>
      </c>
      <c r="K19" s="16"/>
      <c r="L19" s="16"/>
      <c r="M19" s="16"/>
      <c r="N19" s="24">
        <f t="shared" si="0"/>
        <v>16.25</v>
      </c>
      <c r="O19" s="16"/>
      <c r="P19" s="16"/>
      <c r="Q19" s="24">
        <f>SUM(N19:O19:P19)</f>
        <v>16.25</v>
      </c>
    </row>
    <row r="20" spans="1:17" s="1" customFormat="1" ht="36" x14ac:dyDescent="0.2">
      <c r="A20" s="4" t="s">
        <v>5</v>
      </c>
      <c r="B20" s="4" t="s">
        <v>35</v>
      </c>
      <c r="C20" s="3" t="s">
        <v>58</v>
      </c>
      <c r="D20" s="13">
        <v>42160</v>
      </c>
      <c r="E20" s="13">
        <v>42160</v>
      </c>
      <c r="F20" s="4" t="s">
        <v>2</v>
      </c>
      <c r="G20" s="7"/>
      <c r="H20" s="7"/>
      <c r="I20" s="15"/>
      <c r="J20" s="15">
        <v>10</v>
      </c>
      <c r="K20" s="15"/>
      <c r="L20" s="15"/>
      <c r="M20" s="15"/>
      <c r="N20" s="23">
        <f t="shared" si="0"/>
        <v>10</v>
      </c>
      <c r="O20" s="15"/>
      <c r="P20" s="15"/>
      <c r="Q20" s="23">
        <f t="shared" ref="Q20:Q29" si="3">SUM(N20:P20)</f>
        <v>10</v>
      </c>
    </row>
    <row r="21" spans="1:17" ht="48" x14ac:dyDescent="0.2">
      <c r="A21" s="8" t="s">
        <v>16</v>
      </c>
      <c r="B21" s="8" t="s">
        <v>20</v>
      </c>
      <c r="C21" s="29" t="s">
        <v>57</v>
      </c>
      <c r="D21" s="17">
        <v>42162</v>
      </c>
      <c r="E21" s="17">
        <v>42163</v>
      </c>
      <c r="F21" s="9" t="s">
        <v>21</v>
      </c>
      <c r="G21" s="8"/>
      <c r="H21" s="8"/>
      <c r="I21" s="12"/>
      <c r="J21" s="12">
        <v>235.15</v>
      </c>
      <c r="K21" s="12"/>
      <c r="L21" s="12">
        <v>4.58</v>
      </c>
      <c r="M21" s="12"/>
      <c r="N21" s="24">
        <f t="shared" si="0"/>
        <v>239.73000000000002</v>
      </c>
      <c r="O21" s="12"/>
      <c r="P21" s="12"/>
      <c r="Q21" s="24">
        <f t="shared" si="3"/>
        <v>239.73000000000002</v>
      </c>
    </row>
    <row r="22" spans="1:17" ht="48" x14ac:dyDescent="0.2">
      <c r="A22" s="4" t="s">
        <v>1</v>
      </c>
      <c r="B22" s="4" t="s">
        <v>33</v>
      </c>
      <c r="C22" s="29" t="s">
        <v>57</v>
      </c>
      <c r="D22" s="13">
        <v>42163</v>
      </c>
      <c r="E22" s="13">
        <v>42164</v>
      </c>
      <c r="F22" s="4" t="s">
        <v>12</v>
      </c>
      <c r="G22" s="7"/>
      <c r="H22" s="7"/>
      <c r="I22" s="14"/>
      <c r="J22" s="15">
        <v>112.6</v>
      </c>
      <c r="K22" s="14">
        <v>135</v>
      </c>
      <c r="L22" s="14"/>
      <c r="M22" s="14"/>
      <c r="N22" s="23">
        <f t="shared" si="0"/>
        <v>247.6</v>
      </c>
      <c r="O22" s="14"/>
      <c r="P22" s="14"/>
      <c r="Q22" s="23">
        <f t="shared" si="3"/>
        <v>247.6</v>
      </c>
    </row>
    <row r="23" spans="1:17" ht="48" x14ac:dyDescent="0.2">
      <c r="A23" s="3" t="s">
        <v>8</v>
      </c>
      <c r="B23" s="3" t="s">
        <v>34</v>
      </c>
      <c r="C23" s="3" t="s">
        <v>70</v>
      </c>
      <c r="D23" s="13">
        <v>42165</v>
      </c>
      <c r="E23" s="13">
        <v>42166</v>
      </c>
      <c r="F23" s="4" t="s">
        <v>2</v>
      </c>
      <c r="G23" s="7"/>
      <c r="H23" s="18"/>
      <c r="I23" s="14"/>
      <c r="J23" s="15">
        <v>83.2</v>
      </c>
      <c r="K23" s="14"/>
      <c r="L23" s="14"/>
      <c r="M23" s="14"/>
      <c r="N23" s="23">
        <f t="shared" si="0"/>
        <v>83.2</v>
      </c>
      <c r="O23" s="14"/>
      <c r="P23" s="14"/>
      <c r="Q23" s="23">
        <f t="shared" si="3"/>
        <v>83.2</v>
      </c>
    </row>
    <row r="24" spans="1:17" ht="48" x14ac:dyDescent="0.2">
      <c r="A24" s="4" t="s">
        <v>17</v>
      </c>
      <c r="B24" s="4" t="s">
        <v>34</v>
      </c>
      <c r="C24" s="3" t="s">
        <v>70</v>
      </c>
      <c r="D24" s="13">
        <v>42165</v>
      </c>
      <c r="E24" s="13">
        <v>42166</v>
      </c>
      <c r="F24" s="4" t="s">
        <v>2</v>
      </c>
      <c r="G24" s="7"/>
      <c r="H24" s="18"/>
      <c r="I24" s="14">
        <v>563.08000000000004</v>
      </c>
      <c r="J24" s="15">
        <v>117</v>
      </c>
      <c r="K24" s="14"/>
      <c r="L24" s="14"/>
      <c r="M24" s="14"/>
      <c r="N24" s="23">
        <f t="shared" si="0"/>
        <v>680.08</v>
      </c>
      <c r="O24" s="14"/>
      <c r="P24" s="14"/>
      <c r="Q24" s="23">
        <f t="shared" si="3"/>
        <v>680.08</v>
      </c>
    </row>
    <row r="25" spans="1:17" ht="48" x14ac:dyDescent="0.2">
      <c r="A25" s="3" t="s">
        <v>4</v>
      </c>
      <c r="B25" s="3" t="s">
        <v>32</v>
      </c>
      <c r="C25" s="3" t="s">
        <v>70</v>
      </c>
      <c r="D25" s="13">
        <v>42165</v>
      </c>
      <c r="E25" s="13">
        <v>42165</v>
      </c>
      <c r="F25" s="9" t="s">
        <v>2</v>
      </c>
      <c r="G25" s="8"/>
      <c r="H25" s="8"/>
      <c r="I25" s="12"/>
      <c r="J25" s="12">
        <v>27.75</v>
      </c>
      <c r="K25" s="12"/>
      <c r="L25" s="12"/>
      <c r="M25" s="12"/>
      <c r="N25" s="24">
        <f t="shared" si="0"/>
        <v>27.75</v>
      </c>
      <c r="O25" s="12"/>
      <c r="P25" s="12"/>
      <c r="Q25" s="23">
        <f t="shared" si="3"/>
        <v>27.75</v>
      </c>
    </row>
    <row r="26" spans="1:17" ht="48" x14ac:dyDescent="0.2">
      <c r="A26" s="3" t="s">
        <v>9</v>
      </c>
      <c r="B26" s="6" t="s">
        <v>37</v>
      </c>
      <c r="C26" s="29" t="s">
        <v>60</v>
      </c>
      <c r="D26" s="13">
        <v>42165</v>
      </c>
      <c r="E26" s="13">
        <v>42165</v>
      </c>
      <c r="F26" s="4" t="s">
        <v>12</v>
      </c>
      <c r="G26" s="18"/>
      <c r="H26" s="18"/>
      <c r="I26" s="16"/>
      <c r="J26" s="16">
        <v>100.6</v>
      </c>
      <c r="K26" s="16"/>
      <c r="L26" s="16"/>
      <c r="M26" s="16"/>
      <c r="N26" s="24">
        <f t="shared" si="0"/>
        <v>100.6</v>
      </c>
      <c r="O26" s="16"/>
      <c r="P26" s="16"/>
      <c r="Q26" s="24">
        <f t="shared" si="3"/>
        <v>100.6</v>
      </c>
    </row>
    <row r="27" spans="1:17" ht="48" x14ac:dyDescent="0.2">
      <c r="A27" s="4" t="s">
        <v>22</v>
      </c>
      <c r="B27" s="4" t="s">
        <v>34</v>
      </c>
      <c r="C27" s="3" t="s">
        <v>70</v>
      </c>
      <c r="D27" s="13">
        <v>42165</v>
      </c>
      <c r="E27" s="13">
        <v>42167</v>
      </c>
      <c r="F27" s="4" t="s">
        <v>2</v>
      </c>
      <c r="G27" s="7"/>
      <c r="H27" s="7"/>
      <c r="I27" s="14">
        <v>475.14</v>
      </c>
      <c r="J27" s="15">
        <v>72.819999999999993</v>
      </c>
      <c r="K27" s="14"/>
      <c r="L27" s="14"/>
      <c r="M27" s="14"/>
      <c r="N27" s="23">
        <f t="shared" si="0"/>
        <v>547.96</v>
      </c>
      <c r="O27" s="14"/>
      <c r="P27" s="14"/>
      <c r="Q27" s="23">
        <f t="shared" si="3"/>
        <v>547.96</v>
      </c>
    </row>
    <row r="28" spans="1:17" ht="48" x14ac:dyDescent="0.2">
      <c r="A28" s="4" t="s">
        <v>23</v>
      </c>
      <c r="B28" s="4" t="s">
        <v>34</v>
      </c>
      <c r="C28" s="3" t="s">
        <v>70</v>
      </c>
      <c r="D28" s="13">
        <v>42165</v>
      </c>
      <c r="E28" s="13">
        <v>42165</v>
      </c>
      <c r="F28" s="4" t="s">
        <v>2</v>
      </c>
      <c r="G28" s="7"/>
      <c r="H28" s="7"/>
      <c r="I28" s="14"/>
      <c r="J28" s="15">
        <v>21.25</v>
      </c>
      <c r="K28" s="14"/>
      <c r="L28" s="14"/>
      <c r="M28" s="14"/>
      <c r="N28" s="23">
        <f t="shared" si="0"/>
        <v>21.25</v>
      </c>
      <c r="O28" s="14"/>
      <c r="P28" s="14"/>
      <c r="Q28" s="23">
        <f t="shared" si="3"/>
        <v>21.25</v>
      </c>
    </row>
    <row r="29" spans="1:17" ht="48" x14ac:dyDescent="0.2">
      <c r="A29" s="4" t="s">
        <v>5</v>
      </c>
      <c r="B29" s="4" t="s">
        <v>35</v>
      </c>
      <c r="C29" s="29" t="s">
        <v>60</v>
      </c>
      <c r="D29" s="13">
        <v>42167</v>
      </c>
      <c r="E29" s="13">
        <v>42167</v>
      </c>
      <c r="F29" s="4" t="s">
        <v>26</v>
      </c>
      <c r="G29" s="7"/>
      <c r="H29" s="7"/>
      <c r="I29" s="15"/>
      <c r="J29" s="15">
        <v>192</v>
      </c>
      <c r="K29" s="15"/>
      <c r="L29" s="15"/>
      <c r="M29" s="15"/>
      <c r="N29" s="23">
        <f t="shared" si="0"/>
        <v>192</v>
      </c>
      <c r="O29" s="15"/>
      <c r="P29" s="15"/>
      <c r="Q29" s="23">
        <f t="shared" si="3"/>
        <v>192</v>
      </c>
    </row>
    <row r="30" spans="1:17" ht="36" x14ac:dyDescent="0.2">
      <c r="A30" s="3" t="s">
        <v>8</v>
      </c>
      <c r="B30" s="3" t="s">
        <v>34</v>
      </c>
      <c r="C30" s="29" t="s">
        <v>62</v>
      </c>
      <c r="D30" s="13">
        <v>42170</v>
      </c>
      <c r="E30" s="13">
        <v>42171</v>
      </c>
      <c r="F30" s="4" t="s">
        <v>2</v>
      </c>
      <c r="G30" s="3"/>
      <c r="H30" s="3"/>
      <c r="I30" s="16"/>
      <c r="J30" s="16"/>
      <c r="K30" s="16">
        <v>187.96</v>
      </c>
      <c r="L30" s="16"/>
      <c r="M30" s="16"/>
      <c r="N30" s="24">
        <f t="shared" si="0"/>
        <v>187.96</v>
      </c>
      <c r="O30" s="16"/>
      <c r="P30" s="16"/>
      <c r="Q30" s="24">
        <f>SUM(N30:O30:P30)</f>
        <v>187.96</v>
      </c>
    </row>
    <row r="31" spans="1:17" ht="36" x14ac:dyDescent="0.2">
      <c r="A31" s="4" t="s">
        <v>1</v>
      </c>
      <c r="B31" s="4" t="s">
        <v>33</v>
      </c>
      <c r="C31" s="29" t="s">
        <v>64</v>
      </c>
      <c r="D31" s="13">
        <v>42173</v>
      </c>
      <c r="E31" s="13">
        <v>42176</v>
      </c>
      <c r="F31" s="4" t="s">
        <v>13</v>
      </c>
      <c r="G31" s="7"/>
      <c r="H31" s="7"/>
      <c r="I31" s="14"/>
      <c r="J31" s="15">
        <f>122.4+29</f>
        <v>151.4</v>
      </c>
      <c r="K31" s="14"/>
      <c r="L31" s="14">
        <v>45.07</v>
      </c>
      <c r="M31" s="14"/>
      <c r="N31" s="23">
        <f t="shared" si="0"/>
        <v>196.47</v>
      </c>
      <c r="O31" s="14"/>
      <c r="P31" s="14"/>
      <c r="Q31" s="23">
        <f t="shared" ref="Q31:Q36" si="4">SUM(N31:P31)</f>
        <v>196.47</v>
      </c>
    </row>
    <row r="32" spans="1:17" ht="48" x14ac:dyDescent="0.2">
      <c r="A32" s="4" t="s">
        <v>5</v>
      </c>
      <c r="B32" s="4" t="s">
        <v>35</v>
      </c>
      <c r="C32" s="29" t="s">
        <v>65</v>
      </c>
      <c r="D32" s="13">
        <v>42174</v>
      </c>
      <c r="E32" s="13">
        <v>42174</v>
      </c>
      <c r="F32" s="4" t="s">
        <v>27</v>
      </c>
      <c r="G32" s="7"/>
      <c r="H32" s="7"/>
      <c r="I32" s="15"/>
      <c r="J32" s="15">
        <v>128</v>
      </c>
      <c r="K32" s="15"/>
      <c r="L32" s="15"/>
      <c r="M32" s="15"/>
      <c r="N32" s="23">
        <f t="shared" si="0"/>
        <v>128</v>
      </c>
      <c r="O32" s="15"/>
      <c r="P32" s="15"/>
      <c r="Q32" s="23">
        <f t="shared" si="4"/>
        <v>128</v>
      </c>
    </row>
    <row r="33" spans="1:17" ht="48" x14ac:dyDescent="0.2">
      <c r="A33" s="3" t="s">
        <v>7</v>
      </c>
      <c r="B33" s="6" t="s">
        <v>36</v>
      </c>
      <c r="C33" s="29" t="s">
        <v>65</v>
      </c>
      <c r="D33" s="13">
        <v>42177</v>
      </c>
      <c r="E33" s="13">
        <v>42178</v>
      </c>
      <c r="F33" s="4" t="s">
        <v>15</v>
      </c>
      <c r="G33" s="7"/>
      <c r="H33" s="7"/>
      <c r="I33" s="15"/>
      <c r="J33" s="15"/>
      <c r="K33" s="15">
        <v>89.99</v>
      </c>
      <c r="L33" s="15"/>
      <c r="M33" s="15"/>
      <c r="N33" s="23">
        <f t="shared" si="0"/>
        <v>89.99</v>
      </c>
      <c r="O33" s="15"/>
      <c r="P33" s="15"/>
      <c r="Q33" s="23">
        <f t="shared" si="4"/>
        <v>89.99</v>
      </c>
    </row>
    <row r="34" spans="1:17" ht="48" x14ac:dyDescent="0.2">
      <c r="A34" s="3" t="s">
        <v>9</v>
      </c>
      <c r="B34" s="6" t="s">
        <v>37</v>
      </c>
      <c r="C34" s="29" t="s">
        <v>65</v>
      </c>
      <c r="D34" s="13">
        <v>42177</v>
      </c>
      <c r="E34" s="13">
        <v>42177</v>
      </c>
      <c r="F34" s="4" t="s">
        <v>10</v>
      </c>
      <c r="G34" s="18"/>
      <c r="H34" s="18"/>
      <c r="I34" s="16"/>
      <c r="J34" s="16">
        <v>108.27</v>
      </c>
      <c r="K34" s="16"/>
      <c r="L34" s="16"/>
      <c r="M34" s="16"/>
      <c r="N34" s="24">
        <f t="shared" si="0"/>
        <v>108.27</v>
      </c>
      <c r="O34" s="16"/>
      <c r="P34" s="16"/>
      <c r="Q34" s="24">
        <f t="shared" si="4"/>
        <v>108.27</v>
      </c>
    </row>
    <row r="35" spans="1:17" ht="48" x14ac:dyDescent="0.2">
      <c r="A35" s="4" t="s">
        <v>5</v>
      </c>
      <c r="B35" s="4" t="s">
        <v>35</v>
      </c>
      <c r="C35" s="29" t="s">
        <v>65</v>
      </c>
      <c r="D35" s="13">
        <v>42177</v>
      </c>
      <c r="E35" s="13">
        <v>42177</v>
      </c>
      <c r="F35" s="4" t="s">
        <v>24</v>
      </c>
      <c r="G35" s="7"/>
      <c r="H35" s="7"/>
      <c r="I35" s="15"/>
      <c r="J35" s="15">
        <v>62.4</v>
      </c>
      <c r="K35" s="15"/>
      <c r="L35" s="15"/>
      <c r="M35" s="15"/>
      <c r="N35" s="23">
        <f t="shared" si="0"/>
        <v>62.4</v>
      </c>
      <c r="O35" s="15"/>
      <c r="P35" s="15"/>
      <c r="Q35" s="23">
        <f t="shared" si="4"/>
        <v>62.4</v>
      </c>
    </row>
    <row r="36" spans="1:17" ht="48" x14ac:dyDescent="0.2">
      <c r="A36" s="11" t="s">
        <v>5</v>
      </c>
      <c r="B36" s="11" t="s">
        <v>35</v>
      </c>
      <c r="C36" s="29" t="s">
        <v>65</v>
      </c>
      <c r="D36" s="19">
        <v>42178</v>
      </c>
      <c r="E36" s="19">
        <v>42179</v>
      </c>
      <c r="F36" s="11" t="s">
        <v>28</v>
      </c>
      <c r="G36" s="20"/>
      <c r="H36" s="20"/>
      <c r="I36" s="21"/>
      <c r="J36" s="21">
        <v>150</v>
      </c>
      <c r="K36" s="21">
        <v>129</v>
      </c>
      <c r="L36" s="21"/>
      <c r="M36" s="21"/>
      <c r="N36" s="23">
        <f t="shared" si="0"/>
        <v>279</v>
      </c>
      <c r="O36" s="21"/>
      <c r="P36" s="21"/>
      <c r="Q36" s="23">
        <f t="shared" si="4"/>
        <v>279</v>
      </c>
    </row>
    <row r="37" spans="1:17" ht="36" x14ac:dyDescent="0.2">
      <c r="A37" s="4" t="s">
        <v>1</v>
      </c>
      <c r="B37" s="4" t="s">
        <v>33</v>
      </c>
      <c r="C37" s="29" t="s">
        <v>64</v>
      </c>
      <c r="D37" s="13">
        <v>42179</v>
      </c>
      <c r="E37" s="13">
        <v>42179</v>
      </c>
      <c r="F37" s="4" t="s">
        <v>2</v>
      </c>
      <c r="G37" s="3"/>
      <c r="H37" s="3"/>
      <c r="I37" s="16"/>
      <c r="J37" s="16">
        <v>16.8</v>
      </c>
      <c r="K37" s="16"/>
      <c r="L37" s="16"/>
      <c r="M37" s="16"/>
      <c r="N37" s="24">
        <f t="shared" si="0"/>
        <v>16.8</v>
      </c>
      <c r="O37" s="16"/>
      <c r="P37" s="16"/>
      <c r="Q37" s="24">
        <f>SUM(N37:O37:P37)</f>
        <v>16.8</v>
      </c>
    </row>
    <row r="38" spans="1:17" ht="48" x14ac:dyDescent="0.2">
      <c r="A38" s="4" t="s">
        <v>1</v>
      </c>
      <c r="B38" s="4" t="s">
        <v>33</v>
      </c>
      <c r="C38" s="29" t="s">
        <v>66</v>
      </c>
      <c r="D38" s="13">
        <v>42180</v>
      </c>
      <c r="E38" s="13">
        <v>42180</v>
      </c>
      <c r="F38" s="4" t="s">
        <v>2</v>
      </c>
      <c r="G38" s="7"/>
      <c r="H38" s="7"/>
      <c r="I38" s="14"/>
      <c r="J38" s="15">
        <v>22.04</v>
      </c>
      <c r="K38" s="14"/>
      <c r="L38" s="14"/>
      <c r="M38" s="14"/>
      <c r="N38" s="23">
        <f t="shared" si="0"/>
        <v>22.04</v>
      </c>
      <c r="O38" s="14"/>
      <c r="P38" s="14"/>
      <c r="Q38" s="23">
        <f t="shared" ref="Q38:Q45" si="5">SUM(N38:P38)</f>
        <v>22.04</v>
      </c>
    </row>
    <row r="39" spans="1:17" ht="48" x14ac:dyDescent="0.2">
      <c r="A39" s="4" t="s">
        <v>1</v>
      </c>
      <c r="B39" s="4" t="s">
        <v>33</v>
      </c>
      <c r="C39" s="29" t="s">
        <v>66</v>
      </c>
      <c r="D39" s="13">
        <v>42182</v>
      </c>
      <c r="E39" s="13">
        <v>42182</v>
      </c>
      <c r="F39" s="4" t="s">
        <v>2</v>
      </c>
      <c r="G39" s="7"/>
      <c r="H39" s="7"/>
      <c r="I39" s="14"/>
      <c r="J39" s="15">
        <v>3.25</v>
      </c>
      <c r="K39" s="14"/>
      <c r="L39" s="14"/>
      <c r="M39" s="14"/>
      <c r="N39" s="23">
        <f t="shared" si="0"/>
        <v>3.25</v>
      </c>
      <c r="O39" s="14"/>
      <c r="P39" s="14"/>
      <c r="Q39" s="23">
        <f t="shared" si="5"/>
        <v>3.25</v>
      </c>
    </row>
    <row r="40" spans="1:17" ht="48" x14ac:dyDescent="0.2">
      <c r="A40" s="8" t="s">
        <v>3</v>
      </c>
      <c r="B40" s="8" t="s">
        <v>38</v>
      </c>
      <c r="C40" s="29" t="s">
        <v>65</v>
      </c>
      <c r="D40" s="17">
        <v>42182</v>
      </c>
      <c r="E40" s="17">
        <v>42182</v>
      </c>
      <c r="F40" s="9" t="s">
        <v>13</v>
      </c>
      <c r="G40" s="8"/>
      <c r="H40" s="8"/>
      <c r="I40" s="12"/>
      <c r="J40" s="12">
        <v>28</v>
      </c>
      <c r="K40" s="12"/>
      <c r="L40" s="12"/>
      <c r="M40" s="12"/>
      <c r="N40" s="24">
        <f t="shared" si="0"/>
        <v>28</v>
      </c>
      <c r="O40" s="12"/>
      <c r="P40" s="12"/>
      <c r="Q40" s="24">
        <f t="shared" si="5"/>
        <v>28</v>
      </c>
    </row>
    <row r="41" spans="1:17" ht="36" x14ac:dyDescent="0.2">
      <c r="A41" s="4" t="s">
        <v>1</v>
      </c>
      <c r="B41" s="4" t="s">
        <v>33</v>
      </c>
      <c r="C41" s="3" t="s">
        <v>58</v>
      </c>
      <c r="D41" s="13">
        <v>42194</v>
      </c>
      <c r="E41" s="13">
        <v>42194</v>
      </c>
      <c r="F41" s="4" t="s">
        <v>2</v>
      </c>
      <c r="G41" s="7"/>
      <c r="H41" s="7"/>
      <c r="I41" s="14"/>
      <c r="J41" s="15">
        <v>10.18</v>
      </c>
      <c r="K41" s="14"/>
      <c r="L41" s="14"/>
      <c r="M41" s="14"/>
      <c r="N41" s="23">
        <f t="shared" si="0"/>
        <v>10.18</v>
      </c>
      <c r="O41" s="14"/>
      <c r="P41" s="14"/>
      <c r="Q41" s="23">
        <f t="shared" si="5"/>
        <v>10.18</v>
      </c>
    </row>
    <row r="42" spans="1:17" ht="48" x14ac:dyDescent="0.2">
      <c r="A42" s="4" t="s">
        <v>5</v>
      </c>
      <c r="B42" s="4" t="s">
        <v>35</v>
      </c>
      <c r="C42" s="29" t="s">
        <v>67</v>
      </c>
      <c r="D42" s="13">
        <v>42195</v>
      </c>
      <c r="E42" s="13">
        <v>42195</v>
      </c>
      <c r="F42" s="4" t="s">
        <v>29</v>
      </c>
      <c r="G42" s="7"/>
      <c r="H42" s="18"/>
      <c r="I42" s="15"/>
      <c r="J42" s="15">
        <v>10</v>
      </c>
      <c r="K42" s="15"/>
      <c r="L42" s="15"/>
      <c r="M42" s="15"/>
      <c r="N42" s="24">
        <f>SUM(J42:M42)</f>
        <v>10</v>
      </c>
      <c r="O42" s="15"/>
      <c r="P42" s="15"/>
      <c r="Q42" s="24">
        <f t="shared" si="5"/>
        <v>10</v>
      </c>
    </row>
    <row r="43" spans="1:17" ht="48" x14ac:dyDescent="0.2">
      <c r="A43" s="4" t="s">
        <v>5</v>
      </c>
      <c r="B43" s="4" t="s">
        <v>35</v>
      </c>
      <c r="C43" s="29" t="s">
        <v>65</v>
      </c>
      <c r="D43" s="13">
        <v>42199</v>
      </c>
      <c r="E43" s="13">
        <v>42200</v>
      </c>
      <c r="F43" s="10" t="s">
        <v>30</v>
      </c>
      <c r="G43" s="7"/>
      <c r="H43" s="18"/>
      <c r="I43" s="15">
        <v>675.88</v>
      </c>
      <c r="J43" s="15">
        <f>65+79.17+17.02</f>
        <v>161.19000000000003</v>
      </c>
      <c r="K43" s="15">
        <v>99</v>
      </c>
      <c r="L43" s="15"/>
      <c r="M43" s="15"/>
      <c r="N43" s="23">
        <f>SUM(I43:M43)</f>
        <v>936.07</v>
      </c>
      <c r="O43" s="15"/>
      <c r="P43" s="15"/>
      <c r="Q43" s="23">
        <f t="shared" si="5"/>
        <v>936.07</v>
      </c>
    </row>
    <row r="44" spans="1:17" ht="60" x14ac:dyDescent="0.2">
      <c r="A44" s="4" t="s">
        <v>18</v>
      </c>
      <c r="B44" s="4" t="s">
        <v>34</v>
      </c>
      <c r="C44" s="3" t="s">
        <v>69</v>
      </c>
      <c r="D44" s="13">
        <v>42200</v>
      </c>
      <c r="E44" s="13">
        <v>42200</v>
      </c>
      <c r="F44" s="4" t="s">
        <v>2</v>
      </c>
      <c r="G44" s="7"/>
      <c r="H44" s="7"/>
      <c r="I44" s="14"/>
      <c r="J44" s="15">
        <v>30.1</v>
      </c>
      <c r="K44" s="14"/>
      <c r="L44" s="14"/>
      <c r="M44" s="14"/>
      <c r="N44" s="23">
        <f>SUM(I44:M44)</f>
        <v>30.1</v>
      </c>
      <c r="O44" s="14"/>
      <c r="P44" s="14"/>
      <c r="Q44" s="23">
        <f t="shared" si="5"/>
        <v>30.1</v>
      </c>
    </row>
    <row r="45" spans="1:17" ht="36.75" customHeight="1" x14ac:dyDescent="0.2">
      <c r="A45" s="8" t="s">
        <v>3</v>
      </c>
      <c r="B45" s="8" t="s">
        <v>38</v>
      </c>
      <c r="C45" s="3" t="s">
        <v>68</v>
      </c>
      <c r="D45" s="17">
        <v>42200</v>
      </c>
      <c r="E45" s="17">
        <v>42201</v>
      </c>
      <c r="F45" s="8" t="s">
        <v>19</v>
      </c>
      <c r="G45" s="8"/>
      <c r="H45" s="8"/>
      <c r="I45" s="12">
        <v>551.25</v>
      </c>
      <c r="J45" s="12"/>
      <c r="K45" s="12">
        <v>200</v>
      </c>
      <c r="L45" s="12">
        <f>2.14+9.79</f>
        <v>11.93</v>
      </c>
      <c r="M45" s="12"/>
      <c r="N45" s="24">
        <f>SUM(I45:M45)</f>
        <v>763.18</v>
      </c>
      <c r="O45" s="12"/>
      <c r="P45" s="12"/>
      <c r="Q45" s="24">
        <f t="shared" si="5"/>
        <v>763.18</v>
      </c>
    </row>
    <row r="46" spans="1:17" ht="60" x14ac:dyDescent="0.2">
      <c r="A46" s="3" t="s">
        <v>8</v>
      </c>
      <c r="B46" s="3" t="s">
        <v>34</v>
      </c>
      <c r="C46" s="3" t="s">
        <v>69</v>
      </c>
      <c r="D46" s="13">
        <v>42201</v>
      </c>
      <c r="E46" s="13">
        <v>42201</v>
      </c>
      <c r="F46" s="4" t="s">
        <v>2</v>
      </c>
      <c r="G46" s="3"/>
      <c r="H46" s="3"/>
      <c r="I46" s="16"/>
      <c r="J46" s="16">
        <v>83.2</v>
      </c>
      <c r="K46" s="16"/>
      <c r="L46" s="16"/>
      <c r="M46" s="16"/>
      <c r="N46" s="24">
        <f>SUM(I46:M46)</f>
        <v>83.2</v>
      </c>
      <c r="O46" s="16"/>
      <c r="P46" s="16"/>
      <c r="Q46" s="24">
        <f>SUM(N46:O46:P46)</f>
        <v>83.2</v>
      </c>
    </row>
    <row r="47" spans="1:17" ht="36" x14ac:dyDescent="0.2">
      <c r="A47" s="3" t="s">
        <v>7</v>
      </c>
      <c r="B47" s="6" t="s">
        <v>36</v>
      </c>
      <c r="C47" s="3" t="s">
        <v>58</v>
      </c>
      <c r="D47" s="13">
        <v>42212</v>
      </c>
      <c r="E47" s="13">
        <v>42212</v>
      </c>
      <c r="F47" s="4" t="s">
        <v>2</v>
      </c>
      <c r="G47" s="22" t="s">
        <v>16</v>
      </c>
      <c r="H47" s="5">
        <v>1</v>
      </c>
      <c r="I47" s="15"/>
      <c r="J47" s="15"/>
      <c r="K47" s="15"/>
      <c r="L47" s="15"/>
      <c r="M47" s="15"/>
      <c r="N47" s="23">
        <f>SUM(I47:M47)</f>
        <v>0</v>
      </c>
      <c r="O47" s="15">
        <v>78.75</v>
      </c>
      <c r="P47" s="15"/>
      <c r="Q47" s="23">
        <f t="shared" ref="Q47:Q53" si="6">SUM(N47:P47)</f>
        <v>78.75</v>
      </c>
    </row>
    <row r="48" spans="1:17" ht="36" x14ac:dyDescent="0.2">
      <c r="A48" s="8" t="s">
        <v>3</v>
      </c>
      <c r="B48" s="8" t="s">
        <v>38</v>
      </c>
      <c r="C48" s="3" t="s">
        <v>68</v>
      </c>
      <c r="D48" s="17">
        <v>42213</v>
      </c>
      <c r="E48" s="17">
        <v>42214</v>
      </c>
      <c r="F48" s="8" t="s">
        <v>13</v>
      </c>
      <c r="G48" s="8"/>
      <c r="H48" s="8"/>
      <c r="I48" s="12">
        <f>232.12+208.12</f>
        <v>440.24</v>
      </c>
      <c r="J48" s="12">
        <v>82.5</v>
      </c>
      <c r="K48" s="12">
        <v>109</v>
      </c>
      <c r="L48" s="12">
        <f>6.46+9.79+9.95</f>
        <v>26.2</v>
      </c>
      <c r="M48" s="12"/>
      <c r="N48" s="24">
        <f>SUM(J48:M48)</f>
        <v>217.7</v>
      </c>
      <c r="O48" s="12"/>
      <c r="P48" s="12"/>
      <c r="Q48" s="24">
        <f t="shared" si="6"/>
        <v>217.7</v>
      </c>
    </row>
    <row r="49" spans="1:17" ht="48" x14ac:dyDescent="0.2">
      <c r="A49" s="4" t="s">
        <v>5</v>
      </c>
      <c r="B49" s="4" t="s">
        <v>6</v>
      </c>
      <c r="C49" s="29" t="s">
        <v>61</v>
      </c>
      <c r="D49" s="13">
        <v>42217</v>
      </c>
      <c r="E49" s="13">
        <v>42217</v>
      </c>
      <c r="F49" s="8" t="s">
        <v>31</v>
      </c>
      <c r="G49" s="7"/>
      <c r="H49" s="18"/>
      <c r="I49" s="15"/>
      <c r="J49" s="15">
        <v>140</v>
      </c>
      <c r="K49" s="15"/>
      <c r="L49" s="15"/>
      <c r="M49" s="15"/>
      <c r="N49" s="23">
        <f t="shared" ref="N49:N55" si="7">SUM(I49:M49)</f>
        <v>140</v>
      </c>
      <c r="O49" s="15"/>
      <c r="P49" s="15"/>
      <c r="Q49" s="23">
        <f t="shared" si="6"/>
        <v>140</v>
      </c>
    </row>
    <row r="50" spans="1:17" ht="48" x14ac:dyDescent="0.2">
      <c r="A50" s="4" t="s">
        <v>1</v>
      </c>
      <c r="B50" s="4" t="s">
        <v>33</v>
      </c>
      <c r="C50" s="29" t="s">
        <v>67</v>
      </c>
      <c r="D50" s="13">
        <v>42220</v>
      </c>
      <c r="E50" s="13">
        <v>42220</v>
      </c>
      <c r="F50" s="4" t="s">
        <v>2</v>
      </c>
      <c r="G50" s="7"/>
      <c r="H50" s="18"/>
      <c r="I50" s="14"/>
      <c r="J50" s="15">
        <v>10</v>
      </c>
      <c r="K50" s="14"/>
      <c r="L50" s="14"/>
      <c r="M50" s="14"/>
      <c r="N50" s="23">
        <f t="shared" si="7"/>
        <v>10</v>
      </c>
      <c r="O50" s="14"/>
      <c r="P50" s="14"/>
      <c r="Q50" s="23">
        <f t="shared" si="6"/>
        <v>10</v>
      </c>
    </row>
    <row r="51" spans="1:17" ht="60" x14ac:dyDescent="0.2">
      <c r="A51" s="3" t="s">
        <v>7</v>
      </c>
      <c r="B51" s="6" t="s">
        <v>36</v>
      </c>
      <c r="C51" s="3" t="s">
        <v>55</v>
      </c>
      <c r="D51" s="13">
        <v>42226</v>
      </c>
      <c r="E51" s="13">
        <v>42226</v>
      </c>
      <c r="F51" s="4" t="s">
        <v>2</v>
      </c>
      <c r="G51" s="7"/>
      <c r="H51" s="18"/>
      <c r="I51" s="15"/>
      <c r="J51" s="15">
        <v>18.14</v>
      </c>
      <c r="K51" s="15"/>
      <c r="L51" s="15"/>
      <c r="M51" s="15"/>
      <c r="N51" s="23">
        <f t="shared" si="7"/>
        <v>18.14</v>
      </c>
      <c r="O51" s="15"/>
      <c r="P51" s="15"/>
      <c r="Q51" s="23">
        <f t="shared" si="6"/>
        <v>18.14</v>
      </c>
    </row>
    <row r="52" spans="1:17" ht="36" x14ac:dyDescent="0.2">
      <c r="A52" s="4" t="s">
        <v>1</v>
      </c>
      <c r="B52" s="4" t="s">
        <v>33</v>
      </c>
      <c r="C52" s="3" t="s">
        <v>58</v>
      </c>
      <c r="D52" s="13">
        <v>42236</v>
      </c>
      <c r="E52" s="13">
        <v>42236</v>
      </c>
      <c r="F52" s="4" t="s">
        <v>2</v>
      </c>
      <c r="G52" s="7"/>
      <c r="H52" s="18"/>
      <c r="I52" s="14"/>
      <c r="J52" s="15">
        <v>4.5</v>
      </c>
      <c r="K52" s="14"/>
      <c r="L52" s="14"/>
      <c r="M52" s="14"/>
      <c r="N52" s="23">
        <f t="shared" si="7"/>
        <v>4.5</v>
      </c>
      <c r="O52" s="14"/>
      <c r="P52" s="14"/>
      <c r="Q52" s="23">
        <f t="shared" si="6"/>
        <v>4.5</v>
      </c>
    </row>
    <row r="53" spans="1:17" ht="48" x14ac:dyDescent="0.2">
      <c r="A53" s="4" t="s">
        <v>1</v>
      </c>
      <c r="B53" s="4" t="s">
        <v>33</v>
      </c>
      <c r="C53" s="29" t="s">
        <v>67</v>
      </c>
      <c r="D53" s="13">
        <v>42241</v>
      </c>
      <c r="E53" s="13">
        <v>42241</v>
      </c>
      <c r="F53" s="4" t="s">
        <v>2</v>
      </c>
      <c r="G53" s="7"/>
      <c r="H53" s="18"/>
      <c r="I53" s="14"/>
      <c r="J53" s="15">
        <v>8</v>
      </c>
      <c r="K53" s="14"/>
      <c r="L53" s="14"/>
      <c r="M53" s="14"/>
      <c r="N53" s="23">
        <f t="shared" si="7"/>
        <v>8</v>
      </c>
      <c r="O53" s="14"/>
      <c r="P53" s="14"/>
      <c r="Q53" s="23">
        <f t="shared" si="6"/>
        <v>8</v>
      </c>
    </row>
    <row r="54" spans="1:17" ht="48" x14ac:dyDescent="0.2">
      <c r="A54" s="3" t="s">
        <v>8</v>
      </c>
      <c r="B54" s="3" t="s">
        <v>34</v>
      </c>
      <c r="C54" s="29" t="s">
        <v>65</v>
      </c>
      <c r="D54" s="13">
        <v>42242</v>
      </c>
      <c r="E54" s="13">
        <v>42243</v>
      </c>
      <c r="F54" s="4" t="s">
        <v>2</v>
      </c>
      <c r="G54" s="3"/>
      <c r="H54" s="3"/>
      <c r="I54" s="16"/>
      <c r="J54" s="16">
        <v>118.2</v>
      </c>
      <c r="K54" s="16">
        <v>152.96</v>
      </c>
      <c r="L54" s="16"/>
      <c r="M54" s="16"/>
      <c r="N54" s="24">
        <f t="shared" si="7"/>
        <v>271.16000000000003</v>
      </c>
      <c r="O54" s="16"/>
      <c r="P54" s="16"/>
      <c r="Q54" s="24">
        <f>SUM(N54:O54:P54)</f>
        <v>271.16000000000003</v>
      </c>
    </row>
    <row r="55" spans="1:17" ht="48" x14ac:dyDescent="0.2">
      <c r="A55" s="4" t="s">
        <v>1</v>
      </c>
      <c r="B55" s="4" t="s">
        <v>33</v>
      </c>
      <c r="C55" s="29" t="s">
        <v>57</v>
      </c>
      <c r="D55" s="13">
        <v>42242</v>
      </c>
      <c r="E55" s="13">
        <v>42244</v>
      </c>
      <c r="F55" s="4" t="s">
        <v>14</v>
      </c>
      <c r="G55" s="7"/>
      <c r="H55" s="18"/>
      <c r="I55" s="14">
        <v>1063.25</v>
      </c>
      <c r="J55" s="15">
        <v>93.05</v>
      </c>
      <c r="K55" s="14"/>
      <c r="L55" s="14"/>
      <c r="M55" s="14"/>
      <c r="N55" s="23">
        <f t="shared" si="7"/>
        <v>1156.3</v>
      </c>
      <c r="O55" s="14"/>
      <c r="P55" s="14"/>
      <c r="Q55" s="23">
        <f>SUM(N55:P55)</f>
        <v>1156.3</v>
      </c>
    </row>
  </sheetData>
  <autoFilter ref="A1:Q44"/>
  <sortState ref="A2:Q55">
    <sortCondition ref="D2:D55"/>
    <sortCondition ref="A2:A55"/>
  </sortState>
  <pageMargins left="0.7" right="0.7" top="0.75" bottom="0.75" header="0.3" footer="0.3"/>
  <pageSetup scale="59" orientation="portrait" r:id="rId1"/>
  <colBreaks count="1" manualBreakCount="1">
    <brk id="6" max="1048575" man="1"/>
  </colBreaks>
  <ignoredErrors>
    <ignoredError sqref="Q10 Q19 Q30 Q37 Q46 Q54 N48 N42" formula="1"/>
    <ignoredError sqref="N4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Dépenses 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Mathani Balan</dc:creator>
  <cp:keywords/>
  <dc:description/>
  <cp:lastModifiedBy>Valerie McMenemy</cp:lastModifiedBy>
  <cp:revision/>
  <dcterms:created xsi:type="dcterms:W3CDTF">2015-01-27T19:18:18Z</dcterms:created>
  <dcterms:modified xsi:type="dcterms:W3CDTF">2016-01-11T20:28:12Z</dcterms:modified>
</cp:coreProperties>
</file>