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bduncan_otf_ca/Documents/"/>
    </mc:Choice>
  </mc:AlternateContent>
  <xr:revisionPtr revIDLastSave="2" documentId="8_{65389669-DFED-4588-8B57-1A9A720B76A9}" xr6:coauthVersionLast="47" xr6:coauthVersionMax="47" xr10:uidLastSave="{A24EF79B-AFE4-4BF2-89F9-0C53C57CE947}"/>
  <bookViews>
    <workbookView xWindow="-3880" yWindow="0" windowWidth="21990" windowHeight="11060" xr2:uid="{274AC8D6-2BDD-492B-81EF-1F0E87FF6F1C}"/>
  </bookViews>
  <sheets>
    <sheet name="Q1 Apr-J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R25" i="1" s="1"/>
  <c r="R24" i="1"/>
  <c r="O24" i="1"/>
  <c r="R23" i="1"/>
  <c r="O23" i="1"/>
  <c r="O22" i="1"/>
  <c r="R22" i="1" s="1"/>
  <c r="O21" i="1"/>
  <c r="R21" i="1" s="1"/>
  <c r="O20" i="1"/>
  <c r="R20" i="1" s="1"/>
  <c r="O19" i="1"/>
  <c r="R19" i="1" s="1"/>
  <c r="R18" i="1"/>
  <c r="O18" i="1"/>
  <c r="R17" i="1"/>
  <c r="O17" i="1"/>
  <c r="M16" i="1"/>
  <c r="O16" i="1" s="1"/>
  <c r="R16" i="1" s="1"/>
  <c r="O15" i="1"/>
  <c r="R15" i="1" s="1"/>
  <c r="R14" i="1"/>
  <c r="O14" i="1"/>
  <c r="O13" i="1"/>
  <c r="R13" i="1" s="1"/>
  <c r="M13" i="1"/>
  <c r="L12" i="1"/>
  <c r="O12" i="1" s="1"/>
  <c r="R12" i="1" s="1"/>
  <c r="L11" i="1"/>
  <c r="O11" i="1" s="1"/>
  <c r="R11" i="1" s="1"/>
  <c r="O10" i="1"/>
  <c r="R10" i="1" s="1"/>
  <c r="L10" i="1"/>
  <c r="K10" i="1"/>
  <c r="L9" i="1"/>
  <c r="K9" i="1"/>
  <c r="O9" i="1" s="1"/>
  <c r="R9" i="1" s="1"/>
  <c r="L8" i="1"/>
  <c r="O8" i="1" s="1"/>
  <c r="R8" i="1" s="1"/>
  <c r="L7" i="1"/>
  <c r="O7" i="1" s="1"/>
  <c r="R7" i="1" s="1"/>
  <c r="L6" i="1"/>
  <c r="O6" i="1" s="1"/>
  <c r="R6" i="1" s="1"/>
  <c r="O5" i="1"/>
  <c r="R5" i="1" s="1"/>
  <c r="L4" i="1"/>
  <c r="O4" i="1" s="1"/>
  <c r="R4" i="1" s="1"/>
  <c r="L3" i="1"/>
  <c r="O3" i="1" s="1"/>
  <c r="R3" i="1" s="1"/>
  <c r="M2" i="1"/>
  <c r="K2" i="1"/>
  <c r="J2" i="1"/>
  <c r="O2" i="1" s="1"/>
  <c r="R2" i="1" s="1"/>
</calcChain>
</file>

<file path=xl/sharedStrings.xml><?xml version="1.0" encoding="utf-8"?>
<sst xmlns="http://schemas.openxmlformats.org/spreadsheetml/2006/main" count="186" uniqueCount="71">
  <si>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</si>
  <si>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</si>
  <si>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</si>
  <si>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</si>
  <si>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</si>
  <si>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</si>
  <si>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</si>
  <si>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</si>
  <si>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</si>
  <si>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</si>
  <si>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</si>
  <si>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</si>
  <si>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</si>
  <si>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</si>
  <si>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</si>
  <si>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</si>
  <si>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</si>
  <si>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</si>
  <si>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Katharine Bambrick</t>
  </si>
  <si>
    <t>Chief Executive Officer</t>
  </si>
  <si>
    <t>PFC Conference</t>
  </si>
  <si>
    <t>Travel to attend Philanthropic Foundations Canada Peer Retreat</t>
  </si>
  <si>
    <t>May 01 2023</t>
  </si>
  <si>
    <t>May 03 2023</t>
  </si>
  <si>
    <t xml:space="preserve">Alberta </t>
  </si>
  <si>
    <t>Board meeting</t>
  </si>
  <si>
    <t>Jun 14 - 15 Board meeting</t>
  </si>
  <si>
    <t>Jun 14 2023</t>
  </si>
  <si>
    <t>Jun 15 2023</t>
  </si>
  <si>
    <t>Toronto</t>
  </si>
  <si>
    <t>Ina Gutium-Vasiliev</t>
  </si>
  <si>
    <t>Vice-President, Operations</t>
  </si>
  <si>
    <t xml:space="preserve">Rod Jackson </t>
  </si>
  <si>
    <t>Board Member</t>
  </si>
  <si>
    <t>Peter Forsberg</t>
  </si>
  <si>
    <t>MosheRonen</t>
  </si>
  <si>
    <t>Mary Henein-Thorn</t>
  </si>
  <si>
    <t>Sherri Haigh</t>
  </si>
  <si>
    <t>Matthew Bondy</t>
  </si>
  <si>
    <t>Donald MacKay</t>
  </si>
  <si>
    <t>Andrew Blenkarn</t>
  </si>
  <si>
    <t>William Walker</t>
  </si>
  <si>
    <t>Jun 15 Board meeting</t>
  </si>
  <si>
    <t>Beth Puddicombe</t>
  </si>
  <si>
    <t>Vice-President, Community Investments</t>
  </si>
  <si>
    <t>Blair Dimock</t>
  </si>
  <si>
    <t>Vice-President, Partnerships and Measurement</t>
  </si>
  <si>
    <t>Marzena Gersho</t>
  </si>
  <si>
    <t>Alberta Cefis</t>
  </si>
  <si>
    <t>Manjit Khaira</t>
  </si>
  <si>
    <t>Stephen Staley</t>
  </si>
  <si>
    <t>Marta Leardi Anderson</t>
  </si>
  <si>
    <t>Patricia Arney</t>
  </si>
  <si>
    <t>GRT Member</t>
  </si>
  <si>
    <t>Recognition Event</t>
  </si>
  <si>
    <t>Travel to attend Recognition Event</t>
  </si>
  <si>
    <t>May 31 2023</t>
  </si>
  <si>
    <t>Klilworthy</t>
  </si>
  <si>
    <t>Meeting</t>
  </si>
  <si>
    <t>Travel to attend Philanthropic Foundations Canada Board Meeting</t>
  </si>
  <si>
    <t>Jun 07 2023</t>
  </si>
  <si>
    <t>Jun 09 2023</t>
  </si>
  <si>
    <t>Collingwood</t>
  </si>
  <si>
    <t>Elaine Sheppard</t>
  </si>
  <si>
    <t>Apr 28 2023</t>
  </si>
  <si>
    <t>Peterborough</t>
  </si>
  <si>
    <t>Jun 20 2023</t>
  </si>
  <si>
    <t>Orono</t>
  </si>
  <si>
    <t>Jun 26 2023</t>
  </si>
  <si>
    <t>Brighton</t>
  </si>
  <si>
    <t>Director,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</si>
</sst>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2" fillId="0" borderId="3" xfId="0" applyFont="1" applyBorder="1"/>
    <xf numFmtId="2" fontId="2" fillId="0" borderId="3" xfId="0" applyNumberFormat="1" applyFont="1" applyBorder="1"/>
    <xf numFmtId="0" fontId="0" fillId="0" borderId="3" xfId="0" applyBorder="1" applyAlignment="1">
      <alignment wrapText="1"/>
    </xf>
    <xf numFmtId="0" fontId="0" fillId="0" borderId="3" xfId="0" applyBorder="1"/>
    <xf numFmtId="2" fontId="0" fillId="0" borderId="3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7EFB-9D88-4B16-B0FC-D6D8753168DA}">
  <dimension ref="A1:R43"/>
  <sheetViews>
    <sheetView tabSelected="1" topLeftCell="D1" zoomScale="85" zoomScaleNormal="85" workbookViewId="0">
      <selection activeCell="J2" sqref="J2:R25"/>
    </sheetView>
  </sheetViews>
  <sheetFormatPr defaultRowHeight="14" x14ac:dyDescent="0.3"/>
  <cols>
    <col min="1" max="1" width="26.08203125" customWidth="1"/>
    <col min="2" max="2" width="40.5" bestFit="1" customWidth="1"/>
    <col min="3" max="3" width="15.75" bestFit="1" customWidth="1"/>
    <col min="4" max="4" width="53.75" bestFit="1" customWidth="1"/>
    <col min="5" max="6" width="11.25" bestFit="1" customWidth="1"/>
    <col min="7" max="7" width="12" bestFit="1" customWidth="1"/>
    <col min="8" max="8" width="10.08203125" customWidth="1"/>
    <col min="9" max="9" width="9.58203125" customWidth="1"/>
    <col min="10" max="10" width="8.75" bestFit="1" customWidth="1"/>
    <col min="11" max="11" width="13.33203125" customWidth="1"/>
    <col min="12" max="12" width="14.5" bestFit="1" customWidth="1"/>
    <col min="13" max="13" width="7.08203125" customWidth="1"/>
    <col min="14" max="14" width="10.83203125" customWidth="1"/>
    <col min="15" max="15" width="11.5" customWidth="1"/>
    <col min="16" max="16" width="9.83203125" customWidth="1"/>
    <col min="17" max="17" width="9.58203125" customWidth="1"/>
    <col min="18" max="18" width="9.25" customWidth="1"/>
  </cols>
  <sheetData>
    <row r="1" spans="1:18" ht="28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/>
      <c r="I2" s="4"/>
      <c r="J2" s="5">
        <f>409.93-42.93-1.75</f>
        <v>365.25</v>
      </c>
      <c r="K2" s="5">
        <f>66.37+72.04</f>
        <v>138.41000000000003</v>
      </c>
      <c r="L2" s="5"/>
      <c r="M2" s="5">
        <f>8.85+11.06+19.91</f>
        <v>39.82</v>
      </c>
      <c r="N2" s="5"/>
      <c r="O2" s="5">
        <f>SUM(H2:N2)</f>
        <v>543.48</v>
      </c>
      <c r="P2" s="5"/>
      <c r="Q2" s="5"/>
      <c r="R2" s="5">
        <f>SUM(O2:Q2)</f>
        <v>543.48</v>
      </c>
    </row>
    <row r="3" spans="1:18" x14ac:dyDescent="0.3">
      <c r="A3" s="4" t="s">
        <v>18</v>
      </c>
      <c r="B3" s="4" t="s">
        <v>19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/>
      <c r="I3" s="4"/>
      <c r="J3" s="5"/>
      <c r="K3" s="5"/>
      <c r="L3" s="5">
        <f>240+14.4</f>
        <v>254.4</v>
      </c>
      <c r="M3" s="5">
        <v>39.82</v>
      </c>
      <c r="N3" s="5"/>
      <c r="O3" s="5">
        <f t="shared" ref="O3:O25" si="0">SUM(H3:N3)</f>
        <v>294.22000000000003</v>
      </c>
      <c r="P3" s="5"/>
      <c r="Q3" s="5"/>
      <c r="R3" s="5">
        <f t="shared" ref="R3:R25" si="1">SUM(O3:Q3)</f>
        <v>294.22000000000003</v>
      </c>
    </row>
    <row r="4" spans="1:18" x14ac:dyDescent="0.3">
      <c r="A4" s="6" t="s">
        <v>30</v>
      </c>
      <c r="B4" s="4" t="s">
        <v>31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/>
      <c r="I4" s="4"/>
      <c r="J4" s="5"/>
      <c r="K4" s="5"/>
      <c r="L4" s="5">
        <f>240+14.4</f>
        <v>254.4</v>
      </c>
      <c r="M4" s="5">
        <v>39.82</v>
      </c>
      <c r="N4" s="5"/>
      <c r="O4" s="5">
        <f t="shared" si="0"/>
        <v>294.22000000000003</v>
      </c>
      <c r="P4" s="5"/>
      <c r="Q4" s="5"/>
      <c r="R4" s="5">
        <f t="shared" si="1"/>
        <v>294.22000000000003</v>
      </c>
    </row>
    <row r="5" spans="1:18" x14ac:dyDescent="0.3">
      <c r="A5" s="4" t="s">
        <v>32</v>
      </c>
      <c r="B5" s="4" t="s">
        <v>33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/>
      <c r="I5" s="4"/>
      <c r="J5" s="5"/>
      <c r="K5" s="5"/>
      <c r="L5" s="5">
        <v>240</v>
      </c>
      <c r="M5" s="5">
        <v>39.82</v>
      </c>
      <c r="N5" s="5"/>
      <c r="O5" s="5">
        <f t="shared" si="0"/>
        <v>279.82</v>
      </c>
      <c r="P5" s="5"/>
      <c r="Q5" s="5"/>
      <c r="R5" s="5">
        <f t="shared" si="1"/>
        <v>279.82</v>
      </c>
    </row>
    <row r="6" spans="1:18" x14ac:dyDescent="0.3">
      <c r="A6" s="4" t="s">
        <v>34</v>
      </c>
      <c r="B6" s="4" t="s">
        <v>33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/>
      <c r="I6" s="4"/>
      <c r="J6" s="5"/>
      <c r="K6" s="5">
        <v>162.6</v>
      </c>
      <c r="L6" s="5">
        <f t="shared" ref="L6:L12" si="2">240+14.4</f>
        <v>254.4</v>
      </c>
      <c r="M6" s="5">
        <v>39.82</v>
      </c>
      <c r="N6" s="5"/>
      <c r="O6" s="5">
        <f t="shared" si="0"/>
        <v>456.82</v>
      </c>
      <c r="P6" s="5"/>
      <c r="Q6" s="5"/>
      <c r="R6" s="5">
        <f t="shared" si="1"/>
        <v>456.82</v>
      </c>
    </row>
    <row r="7" spans="1:18" x14ac:dyDescent="0.3">
      <c r="A7" s="4" t="s">
        <v>35</v>
      </c>
      <c r="B7" s="4" t="s">
        <v>33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/>
      <c r="I7" s="4"/>
      <c r="J7" s="5"/>
      <c r="K7" s="5"/>
      <c r="L7" s="5">
        <f t="shared" si="2"/>
        <v>254.4</v>
      </c>
      <c r="M7" s="5">
        <v>39.82</v>
      </c>
      <c r="N7" s="5"/>
      <c r="O7" s="5">
        <f t="shared" si="0"/>
        <v>294.22000000000003</v>
      </c>
      <c r="P7" s="5"/>
      <c r="Q7" s="5"/>
      <c r="R7" s="5">
        <f t="shared" si="1"/>
        <v>294.22000000000003</v>
      </c>
    </row>
    <row r="8" spans="1:18" x14ac:dyDescent="0.3">
      <c r="A8" s="4" t="s">
        <v>36</v>
      </c>
      <c r="B8" s="4" t="s">
        <v>33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/>
      <c r="I8" s="4"/>
      <c r="J8" s="5"/>
      <c r="K8" s="5">
        <v>74</v>
      </c>
      <c r="L8" s="5">
        <f t="shared" si="2"/>
        <v>254.4</v>
      </c>
      <c r="M8" s="5">
        <v>39.82</v>
      </c>
      <c r="N8" s="5"/>
      <c r="O8" s="5">
        <f t="shared" si="0"/>
        <v>368.21999999999997</v>
      </c>
      <c r="P8" s="5"/>
      <c r="Q8" s="5"/>
      <c r="R8" s="5">
        <f t="shared" si="1"/>
        <v>368.21999999999997</v>
      </c>
    </row>
    <row r="9" spans="1:18" x14ac:dyDescent="0.3">
      <c r="A9" s="4" t="s">
        <v>37</v>
      </c>
      <c r="B9" s="4" t="s">
        <v>33</v>
      </c>
      <c r="C9" s="4" t="s">
        <v>25</v>
      </c>
      <c r="D9" s="4" t="s">
        <v>26</v>
      </c>
      <c r="E9" s="4" t="s">
        <v>27</v>
      </c>
      <c r="F9" s="4" t="s">
        <v>28</v>
      </c>
      <c r="G9" s="4" t="s">
        <v>29</v>
      </c>
      <c r="H9" s="4"/>
      <c r="I9" s="4"/>
      <c r="J9" s="5"/>
      <c r="K9" s="5">
        <f>21.44+38</f>
        <v>59.44</v>
      </c>
      <c r="L9" s="5">
        <f t="shared" si="2"/>
        <v>254.4</v>
      </c>
      <c r="M9" s="5">
        <v>39.82</v>
      </c>
      <c r="N9" s="5"/>
      <c r="O9" s="5">
        <f t="shared" si="0"/>
        <v>353.66</v>
      </c>
      <c r="P9" s="5"/>
      <c r="Q9" s="5"/>
      <c r="R9" s="5">
        <f t="shared" si="1"/>
        <v>353.66</v>
      </c>
    </row>
    <row r="10" spans="1:18" x14ac:dyDescent="0.3">
      <c r="A10" s="4" t="s">
        <v>38</v>
      </c>
      <c r="B10" s="4" t="s">
        <v>33</v>
      </c>
      <c r="C10" s="4" t="s">
        <v>25</v>
      </c>
      <c r="D10" s="4" t="s">
        <v>26</v>
      </c>
      <c r="E10" s="4" t="s">
        <v>27</v>
      </c>
      <c r="F10" s="4" t="s">
        <v>28</v>
      </c>
      <c r="G10" s="4" t="s">
        <v>29</v>
      </c>
      <c r="H10" s="4"/>
      <c r="I10" s="4"/>
      <c r="J10" s="5"/>
      <c r="K10" s="5">
        <f>86.4-45</f>
        <v>41.400000000000006</v>
      </c>
      <c r="L10" s="5">
        <f t="shared" si="2"/>
        <v>254.4</v>
      </c>
      <c r="M10" s="5">
        <v>39.82</v>
      </c>
      <c r="N10" s="5"/>
      <c r="O10" s="5">
        <f t="shared" si="0"/>
        <v>335.62</v>
      </c>
      <c r="P10" s="5"/>
      <c r="Q10" s="5"/>
      <c r="R10" s="5">
        <f t="shared" si="1"/>
        <v>335.62</v>
      </c>
    </row>
    <row r="11" spans="1:18" x14ac:dyDescent="0.3">
      <c r="A11" s="4" t="s">
        <v>39</v>
      </c>
      <c r="B11" s="4" t="s">
        <v>33</v>
      </c>
      <c r="C11" s="4" t="s">
        <v>25</v>
      </c>
      <c r="D11" s="4" t="s">
        <v>26</v>
      </c>
      <c r="E11" s="4" t="s">
        <v>27</v>
      </c>
      <c r="F11" s="4" t="s">
        <v>28</v>
      </c>
      <c r="G11" s="4" t="s">
        <v>29</v>
      </c>
      <c r="H11" s="4"/>
      <c r="I11" s="4"/>
      <c r="J11" s="5"/>
      <c r="K11" s="5">
        <v>160.80000000000001</v>
      </c>
      <c r="L11" s="5">
        <f t="shared" si="2"/>
        <v>254.4</v>
      </c>
      <c r="M11" s="5">
        <v>39.82</v>
      </c>
      <c r="N11" s="5"/>
      <c r="O11" s="5">
        <f t="shared" si="0"/>
        <v>455.02000000000004</v>
      </c>
      <c r="P11" s="5"/>
      <c r="Q11" s="5"/>
      <c r="R11" s="5">
        <f t="shared" si="1"/>
        <v>455.02000000000004</v>
      </c>
    </row>
    <row r="12" spans="1:18" x14ac:dyDescent="0.3">
      <c r="A12" s="4" t="s">
        <v>40</v>
      </c>
      <c r="B12" s="4" t="s">
        <v>33</v>
      </c>
      <c r="C12" s="4" t="s">
        <v>25</v>
      </c>
      <c r="D12" s="4" t="s">
        <v>26</v>
      </c>
      <c r="E12" s="4" t="s">
        <v>27</v>
      </c>
      <c r="F12" s="4" t="s">
        <v>28</v>
      </c>
      <c r="G12" s="4" t="s">
        <v>29</v>
      </c>
      <c r="H12" s="4"/>
      <c r="I12" s="4"/>
      <c r="J12" s="5"/>
      <c r="K12" s="5">
        <v>224</v>
      </c>
      <c r="L12" s="5">
        <f t="shared" si="2"/>
        <v>254.4</v>
      </c>
      <c r="M12" s="5">
        <v>39.82</v>
      </c>
      <c r="N12" s="5"/>
      <c r="O12" s="5">
        <f t="shared" si="0"/>
        <v>518.22</v>
      </c>
      <c r="P12" s="5"/>
      <c r="Q12" s="5"/>
      <c r="R12" s="5">
        <f t="shared" si="1"/>
        <v>518.22</v>
      </c>
    </row>
    <row r="13" spans="1:18" x14ac:dyDescent="0.3">
      <c r="A13" s="4" t="s">
        <v>41</v>
      </c>
      <c r="B13" s="4" t="s">
        <v>33</v>
      </c>
      <c r="C13" s="4" t="s">
        <v>25</v>
      </c>
      <c r="D13" s="4" t="s">
        <v>42</v>
      </c>
      <c r="E13" s="4" t="s">
        <v>28</v>
      </c>
      <c r="F13" s="4" t="s">
        <v>28</v>
      </c>
      <c r="G13" s="4" t="s">
        <v>29</v>
      </c>
      <c r="H13" s="4"/>
      <c r="I13" s="4"/>
      <c r="J13" s="5"/>
      <c r="K13" s="5">
        <v>134.08000000000001</v>
      </c>
      <c r="L13" s="5"/>
      <c r="M13" s="5">
        <f>8.85+11.06</f>
        <v>19.91</v>
      </c>
      <c r="N13" s="5"/>
      <c r="O13" s="5">
        <f t="shared" si="0"/>
        <v>153.99</v>
      </c>
      <c r="P13" s="5"/>
      <c r="Q13" s="5"/>
      <c r="R13" s="5">
        <f t="shared" si="1"/>
        <v>153.99</v>
      </c>
    </row>
    <row r="14" spans="1:18" x14ac:dyDescent="0.3">
      <c r="A14" s="4" t="s">
        <v>43</v>
      </c>
      <c r="B14" s="4" t="s">
        <v>44</v>
      </c>
      <c r="C14" s="4" t="s">
        <v>25</v>
      </c>
      <c r="D14" s="4" t="s">
        <v>26</v>
      </c>
      <c r="E14" s="4" t="s">
        <v>27</v>
      </c>
      <c r="F14" s="4" t="s">
        <v>28</v>
      </c>
      <c r="G14" s="4" t="s">
        <v>29</v>
      </c>
      <c r="H14" s="4"/>
      <c r="I14" s="4"/>
      <c r="J14" s="5"/>
      <c r="K14" s="5"/>
      <c r="L14" s="5"/>
      <c r="M14" s="5">
        <v>39.82</v>
      </c>
      <c r="N14" s="5"/>
      <c r="O14" s="5">
        <f t="shared" si="0"/>
        <v>39.82</v>
      </c>
      <c r="P14" s="5"/>
      <c r="Q14" s="5"/>
      <c r="R14" s="5">
        <f t="shared" si="1"/>
        <v>39.82</v>
      </c>
    </row>
    <row r="15" spans="1:18" x14ac:dyDescent="0.3">
      <c r="A15" s="4" t="s">
        <v>45</v>
      </c>
      <c r="B15" s="4" t="s">
        <v>46</v>
      </c>
      <c r="C15" s="4" t="s">
        <v>25</v>
      </c>
      <c r="D15" s="4" t="s">
        <v>26</v>
      </c>
      <c r="E15" s="4" t="s">
        <v>27</v>
      </c>
      <c r="F15" s="4" t="s">
        <v>28</v>
      </c>
      <c r="G15" s="4" t="s">
        <v>29</v>
      </c>
      <c r="H15" s="4"/>
      <c r="I15" s="4"/>
      <c r="J15" s="5"/>
      <c r="K15" s="5"/>
      <c r="L15" s="5"/>
      <c r="M15" s="5">
        <v>39.82</v>
      </c>
      <c r="N15" s="5"/>
      <c r="O15" s="5">
        <f t="shared" si="0"/>
        <v>39.82</v>
      </c>
      <c r="P15" s="5"/>
      <c r="Q15" s="5"/>
      <c r="R15" s="5">
        <f t="shared" si="1"/>
        <v>39.82</v>
      </c>
    </row>
    <row r="16" spans="1:18" x14ac:dyDescent="0.3">
      <c r="A16" s="4" t="s">
        <v>47</v>
      </c>
      <c r="B16" s="4" t="s">
        <v>70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/>
      <c r="I16" s="4"/>
      <c r="J16" s="5"/>
      <c r="K16" s="5"/>
      <c r="L16" s="5"/>
      <c r="M16" s="5">
        <f>11.06+19.91</f>
        <v>30.97</v>
      </c>
      <c r="N16" s="5"/>
      <c r="O16" s="5">
        <f t="shared" si="0"/>
        <v>30.97</v>
      </c>
      <c r="P16" s="5"/>
      <c r="Q16" s="5"/>
      <c r="R16" s="5">
        <f t="shared" si="1"/>
        <v>30.97</v>
      </c>
    </row>
    <row r="17" spans="1:18" x14ac:dyDescent="0.3">
      <c r="A17" s="4" t="s">
        <v>48</v>
      </c>
      <c r="B17" s="4" t="s">
        <v>33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/>
      <c r="I17" s="4"/>
      <c r="J17" s="5"/>
      <c r="K17" s="5">
        <v>49.6</v>
      </c>
      <c r="L17" s="5"/>
      <c r="M17" s="5">
        <v>39.82</v>
      </c>
      <c r="N17" s="5"/>
      <c r="O17" s="5">
        <f t="shared" si="0"/>
        <v>89.42</v>
      </c>
      <c r="P17" s="5"/>
      <c r="Q17" s="5"/>
      <c r="R17" s="5">
        <f t="shared" si="1"/>
        <v>89.42</v>
      </c>
    </row>
    <row r="18" spans="1:18" x14ac:dyDescent="0.3">
      <c r="A18" s="6" t="s">
        <v>49</v>
      </c>
      <c r="B18" s="4" t="s">
        <v>33</v>
      </c>
      <c r="C18" s="4" t="s">
        <v>25</v>
      </c>
      <c r="D18" s="4" t="s">
        <v>26</v>
      </c>
      <c r="E18" s="4" t="s">
        <v>27</v>
      </c>
      <c r="F18" s="4" t="s">
        <v>28</v>
      </c>
      <c r="G18" s="4" t="s">
        <v>29</v>
      </c>
      <c r="H18" s="4"/>
      <c r="I18" s="4"/>
      <c r="J18" s="5"/>
      <c r="K18" s="5"/>
      <c r="L18" s="5"/>
      <c r="M18" s="5">
        <v>39.82</v>
      </c>
      <c r="N18" s="5"/>
      <c r="O18" s="5">
        <f t="shared" si="0"/>
        <v>39.82</v>
      </c>
      <c r="P18" s="5"/>
      <c r="Q18" s="5"/>
      <c r="R18" s="5">
        <f t="shared" si="1"/>
        <v>39.82</v>
      </c>
    </row>
    <row r="19" spans="1:18" x14ac:dyDescent="0.3">
      <c r="A19" s="6" t="s">
        <v>50</v>
      </c>
      <c r="B19" s="4" t="s">
        <v>33</v>
      </c>
      <c r="C19" s="4" t="s">
        <v>25</v>
      </c>
      <c r="D19" s="4" t="s">
        <v>26</v>
      </c>
      <c r="E19" s="4" t="s">
        <v>27</v>
      </c>
      <c r="F19" s="4" t="s">
        <v>28</v>
      </c>
      <c r="G19" s="4" t="s">
        <v>29</v>
      </c>
      <c r="H19" s="4"/>
      <c r="I19" s="4"/>
      <c r="J19" s="5"/>
      <c r="K19" s="5"/>
      <c r="L19" s="5"/>
      <c r="M19" s="5">
        <v>39.82</v>
      </c>
      <c r="N19" s="5"/>
      <c r="O19" s="5">
        <f t="shared" si="0"/>
        <v>39.82</v>
      </c>
      <c r="P19" s="5"/>
      <c r="Q19" s="5"/>
      <c r="R19" s="5">
        <f t="shared" si="1"/>
        <v>39.82</v>
      </c>
    </row>
    <row r="20" spans="1:18" x14ac:dyDescent="0.3">
      <c r="A20" s="6" t="s">
        <v>51</v>
      </c>
      <c r="B20" s="4" t="s">
        <v>33</v>
      </c>
      <c r="C20" s="4" t="s">
        <v>25</v>
      </c>
      <c r="D20" s="4" t="s">
        <v>26</v>
      </c>
      <c r="E20" s="4" t="s">
        <v>27</v>
      </c>
      <c r="F20" s="4" t="s">
        <v>28</v>
      </c>
      <c r="G20" s="4" t="s">
        <v>29</v>
      </c>
      <c r="H20" s="4"/>
      <c r="I20" s="4"/>
      <c r="J20" s="5"/>
      <c r="K20" s="5"/>
      <c r="L20" s="5"/>
      <c r="M20" s="5">
        <v>39.82</v>
      </c>
      <c r="N20" s="5"/>
      <c r="O20" s="5">
        <f t="shared" si="0"/>
        <v>39.82</v>
      </c>
      <c r="P20" s="5"/>
      <c r="Q20" s="5"/>
      <c r="R20" s="5">
        <f t="shared" si="1"/>
        <v>39.82</v>
      </c>
    </row>
    <row r="21" spans="1:18" x14ac:dyDescent="0.3">
      <c r="A21" s="4" t="s">
        <v>52</v>
      </c>
      <c r="B21" s="4" t="s">
        <v>53</v>
      </c>
      <c r="C21" s="4" t="s">
        <v>54</v>
      </c>
      <c r="D21" s="4" t="s">
        <v>55</v>
      </c>
      <c r="E21" s="4" t="s">
        <v>56</v>
      </c>
      <c r="F21" s="4" t="s">
        <v>56</v>
      </c>
      <c r="G21" s="4" t="s">
        <v>57</v>
      </c>
      <c r="H21" s="4"/>
      <c r="I21" s="4"/>
      <c r="J21" s="5"/>
      <c r="K21" s="5">
        <v>40.799999999999997</v>
      </c>
      <c r="L21" s="5"/>
      <c r="M21" s="5"/>
      <c r="N21" s="5"/>
      <c r="O21" s="5">
        <f t="shared" si="0"/>
        <v>40.799999999999997</v>
      </c>
      <c r="P21" s="5"/>
      <c r="Q21" s="5"/>
      <c r="R21" s="5">
        <f t="shared" si="1"/>
        <v>40.799999999999997</v>
      </c>
    </row>
    <row r="22" spans="1:18" x14ac:dyDescent="0.3">
      <c r="A22" s="6" t="s">
        <v>30</v>
      </c>
      <c r="B22" s="4" t="s">
        <v>31</v>
      </c>
      <c r="C22" s="4" t="s">
        <v>58</v>
      </c>
      <c r="D22" s="4" t="s">
        <v>59</v>
      </c>
      <c r="E22" s="4" t="s">
        <v>60</v>
      </c>
      <c r="F22" s="4" t="s">
        <v>61</v>
      </c>
      <c r="G22" s="4" t="s">
        <v>62</v>
      </c>
      <c r="H22" s="4"/>
      <c r="I22" s="4"/>
      <c r="J22" s="5"/>
      <c r="K22" s="5">
        <v>101.6</v>
      </c>
      <c r="L22" s="5">
        <v>328</v>
      </c>
      <c r="M22" s="5"/>
      <c r="N22" s="5"/>
      <c r="O22" s="5">
        <f t="shared" si="0"/>
        <v>429.6</v>
      </c>
      <c r="P22" s="5"/>
      <c r="Q22" s="5"/>
      <c r="R22" s="5">
        <f t="shared" si="1"/>
        <v>429.6</v>
      </c>
    </row>
    <row r="23" spans="1:18" x14ac:dyDescent="0.3">
      <c r="A23" s="4" t="s">
        <v>63</v>
      </c>
      <c r="B23" s="4" t="s">
        <v>53</v>
      </c>
      <c r="C23" s="4" t="s">
        <v>54</v>
      </c>
      <c r="D23" s="4" t="s">
        <v>55</v>
      </c>
      <c r="E23" s="4" t="s">
        <v>64</v>
      </c>
      <c r="F23" s="4" t="s">
        <v>64</v>
      </c>
      <c r="G23" s="4" t="s">
        <v>65</v>
      </c>
      <c r="H23" s="4"/>
      <c r="I23" s="4"/>
      <c r="J23" s="5"/>
      <c r="K23" s="5">
        <v>44</v>
      </c>
      <c r="L23" s="5"/>
      <c r="M23" s="5"/>
      <c r="N23" s="5"/>
      <c r="O23" s="5">
        <f t="shared" si="0"/>
        <v>44</v>
      </c>
      <c r="P23" s="5"/>
      <c r="Q23" s="5"/>
      <c r="R23" s="5">
        <f t="shared" si="1"/>
        <v>44</v>
      </c>
    </row>
    <row r="24" spans="1:18" x14ac:dyDescent="0.3">
      <c r="A24" s="4" t="s">
        <v>63</v>
      </c>
      <c r="B24" s="4" t="s">
        <v>53</v>
      </c>
      <c r="C24" s="4" t="s">
        <v>54</v>
      </c>
      <c r="D24" s="4" t="s">
        <v>55</v>
      </c>
      <c r="E24" s="4" t="s">
        <v>66</v>
      </c>
      <c r="F24" s="4" t="s">
        <v>66</v>
      </c>
      <c r="G24" s="4" t="s">
        <v>67</v>
      </c>
      <c r="H24" s="7"/>
      <c r="I24" s="7"/>
      <c r="J24" s="8"/>
      <c r="K24" s="5">
        <v>23.2</v>
      </c>
      <c r="L24" s="8"/>
      <c r="M24" s="8"/>
      <c r="N24" s="8"/>
      <c r="O24" s="5">
        <f t="shared" si="0"/>
        <v>23.2</v>
      </c>
      <c r="P24" s="8"/>
      <c r="Q24" s="8"/>
      <c r="R24" s="5">
        <f t="shared" si="1"/>
        <v>23.2</v>
      </c>
    </row>
    <row r="25" spans="1:18" x14ac:dyDescent="0.3">
      <c r="A25" s="4" t="s">
        <v>63</v>
      </c>
      <c r="B25" s="4" t="s">
        <v>53</v>
      </c>
      <c r="C25" s="4" t="s">
        <v>54</v>
      </c>
      <c r="D25" s="4" t="s">
        <v>55</v>
      </c>
      <c r="E25" s="4" t="s">
        <v>68</v>
      </c>
      <c r="F25" s="4" t="s">
        <v>68</v>
      </c>
      <c r="G25" s="4" t="s">
        <v>69</v>
      </c>
      <c r="H25" s="7"/>
      <c r="I25" s="7"/>
      <c r="J25" s="8"/>
      <c r="K25" s="5">
        <v>51.6</v>
      </c>
      <c r="L25" s="8"/>
      <c r="M25" s="8"/>
      <c r="N25" s="8"/>
      <c r="O25" s="5">
        <f t="shared" si="0"/>
        <v>51.6</v>
      </c>
      <c r="P25" s="8"/>
      <c r="Q25" s="8"/>
      <c r="R25" s="5">
        <f t="shared" si="1"/>
        <v>51.6</v>
      </c>
    </row>
    <row r="26" spans="1:18" x14ac:dyDescent="0.3"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3">
      <c r="R27" s="9"/>
    </row>
    <row r="31" spans="1:18" x14ac:dyDescent="0.3">
      <c r="B31" s="9"/>
    </row>
    <row r="32" spans="1:18" x14ac:dyDescent="0.3">
      <c r="B32" s="9"/>
    </row>
    <row r="33" spans="2:12" x14ac:dyDescent="0.3">
      <c r="B33" s="9"/>
    </row>
    <row r="34" spans="2:12" x14ac:dyDescent="0.3">
      <c r="K34" s="9"/>
    </row>
    <row r="38" spans="2:12" x14ac:dyDescent="0.3">
      <c r="H38" s="9"/>
    </row>
    <row r="42" spans="2:12" x14ac:dyDescent="0.3">
      <c r="L42" s="9"/>
    </row>
    <row r="43" spans="2:12" x14ac:dyDescent="0.3">
      <c r="L4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Apr-Jun 2023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B Duncan</dc:creator>
  <cp:lastModifiedBy>Carrie B Duncan</cp:lastModifiedBy>
  <dcterms:created xsi:type="dcterms:W3CDTF">2023-08-03T17:22:26Z</dcterms:created>
  <dcterms:modified xsi:type="dcterms:W3CDTF">2023-08-04T13:44:33Z</dcterms:modified>
</cp:coreProperties>
</file>