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2/Website/ExpenseReports/"/>
    </mc:Choice>
  </mc:AlternateContent>
  <xr:revisionPtr revIDLastSave="2" documentId="8_{9423E37C-E489-4DA2-B368-1672E4657689}" xr6:coauthVersionLast="47" xr6:coauthVersionMax="47" xr10:uidLastSave="{F36E2E06-5C01-4AB6-9D61-CB8945A36E4C}"/>
  <bookViews>
    <workbookView xWindow="-120" yWindow="-120" windowWidth="29040" windowHeight="15840" xr2:uid="{00000000-000D-0000-FFFF-FFFF00000000}"/>
  </bookViews>
  <sheets>
    <sheet name="Q1 Apr-Jun 2022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1" l="1"/>
  <c r="O4" i="51" s="1"/>
  <c r="R4" i="51" s="1"/>
  <c r="R3" i="51"/>
  <c r="R5" i="51"/>
  <c r="R7" i="51"/>
  <c r="R8" i="51"/>
  <c r="R9" i="51"/>
  <c r="R10" i="51"/>
  <c r="R11" i="51"/>
  <c r="R12" i="51"/>
  <c r="R13" i="51"/>
  <c r="R14" i="51"/>
  <c r="R15" i="51"/>
  <c r="R16" i="51"/>
  <c r="R17" i="51"/>
  <c r="R18" i="51"/>
  <c r="R19" i="51"/>
  <c r="R20" i="51"/>
  <c r="R21" i="51"/>
  <c r="R22" i="51"/>
  <c r="R23" i="51"/>
  <c r="O3" i="51"/>
  <c r="O5" i="51"/>
  <c r="O6" i="51"/>
  <c r="R6" i="51" s="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K4" i="51" l="1"/>
  <c r="K6" i="51"/>
  <c r="K14" i="51" l="1"/>
  <c r="O2" i="51"/>
  <c r="R2" i="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Ishani Sandrabalan</author>
  </authors>
  <commentList>
    <comment ref="K2" authorId="0" shapeId="0" xr:uid="{279FCF6F-9C65-433A-8383-7F449702B94D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" authorId="0" shapeId="0" xr:uid="{6DEC4809-3480-48AA-9F52-DFC3130AC57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E9849FE9-481B-45D5-A42E-6603C8DCB12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
mileage</t>
        </r>
      </text>
    </comment>
    <comment ref="K5" authorId="0" shapeId="0" xr:uid="{2653427E-4EBA-42BD-A10E-9FB058A52D1F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7" authorId="0" shapeId="0" xr:uid="{17321A94-BBD3-48DF-B2A7-DD8D2409AC4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C32D6C14-6DA6-4CAA-B546-F85BCE132B54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9" authorId="0" shapeId="0" xr:uid="{D97CB2FD-6986-498E-A5D3-B581FCD6033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0" authorId="0" shapeId="0" xr:uid="{5EBA208A-7DE1-407B-941B-23BA75D53179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1D755470-E63E-42F0-88D5-C8B0EBEA5A88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2" authorId="0" shapeId="0" xr:uid="{AD333CBB-34B7-4A70-8B58-116936978F53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4" authorId="0" shapeId="0" xr:uid="{F3280642-9D1E-45FC-A45D-1B774DDD2DB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Parking, Car rental</t>
        </r>
      </text>
    </comment>
    <comment ref="K16" authorId="0" shapeId="0" xr:uid="{071D3717-D89F-498A-8FD6-EF0ED7390505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A4F7090-1E00-414B-873B-39A7C027287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21" authorId="0" shapeId="0" xr:uid="{0320F4FD-B56B-447D-B88A-33121F179CA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15E91C05-E7D8-4646-BDB3-EC545B395FA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3" authorId="0" shapeId="0" xr:uid="{DD825E59-F051-4C6E-BB70-388648030FE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sharedStrings.xml><?xml version="1.0" encoding="utf-8"?>
<sst xmlns="http://schemas.openxmlformats.org/spreadsheetml/2006/main" count="172" uniqueCount="63">
  <si>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</si>
  <si>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</si>
  <si>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</si>
  <si>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</si>
  <si>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</si>
  <si>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</si>
  <si>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</si>
  <si>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</si>
  <si>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</si>
  <si>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</si>
  <si>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</si>
  <si>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</si>
  <si>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</si>
  <si>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</si>
  <si>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</si>
  <si>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</si>
  <si>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</si>
  <si>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</si>
  <si>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Board Member</t>
  </si>
  <si>
    <t>Accommodation</t>
  </si>
  <si>
    <t>Purpose(elaborated)</t>
  </si>
  <si>
    <t>Travel to attend Board meeting</t>
  </si>
  <si>
    <t>Windsor, ON</t>
  </si>
  <si>
    <t>Sudbury, ON</t>
  </si>
  <si>
    <t>Barrie, ON</t>
  </si>
  <si>
    <t>Travel to attend sector related meeting</t>
  </si>
  <si>
    <t>Peterborough, ON</t>
  </si>
  <si>
    <t>Travel to attend sector-related meeting</t>
  </si>
  <si>
    <t>Katharine Bambrick</t>
  </si>
  <si>
    <t>Mary Henein Thorn</t>
  </si>
  <si>
    <t>Rod Jackson</t>
  </si>
  <si>
    <t>Travel to attend meeting with BD director</t>
  </si>
  <si>
    <t>Les Kariunas</t>
  </si>
  <si>
    <t>GRT Member</t>
  </si>
  <si>
    <t>Matthew Bondy</t>
  </si>
  <si>
    <t>Peter Forsberg</t>
  </si>
  <si>
    <t>Donald MacKay</t>
  </si>
  <si>
    <t>Donna Maitland</t>
  </si>
  <si>
    <t>May 9 2022</t>
  </si>
  <si>
    <t>May 10 2022</t>
  </si>
  <si>
    <t xml:space="preserve">Travel to attend Philanthropic Foundations Canada (PFC) CEO Conference </t>
  </si>
  <si>
    <t>Ottawa,ON</t>
  </si>
  <si>
    <t>May 5 2022</t>
  </si>
  <si>
    <t xml:space="preserve">May 6 2022 </t>
  </si>
  <si>
    <t>Travel to attend OTF grant presentation</t>
  </si>
  <si>
    <t>April 8 2022</t>
  </si>
  <si>
    <t>June 15 2022</t>
  </si>
  <si>
    <t>June 16 2022</t>
  </si>
  <si>
    <t>Andy Blenkarn</t>
  </si>
  <si>
    <t>Randi Ray</t>
  </si>
  <si>
    <t>Amber Joy Kouvalis</t>
  </si>
  <si>
    <t>Moshe Ronen</t>
  </si>
  <si>
    <t>Sherri Haigh</t>
  </si>
  <si>
    <t>May 6 2022</t>
  </si>
  <si>
    <t>Woodstock, ON</t>
  </si>
  <si>
    <t>May 3 2022</t>
  </si>
  <si>
    <t>Milton, ON</t>
  </si>
  <si>
    <t>May 26 2022</t>
  </si>
  <si>
    <t>May 27 2022</t>
  </si>
  <si>
    <t>Bracebridge, ON</t>
  </si>
  <si>
    <t>June 6 2022</t>
  </si>
  <si>
    <t>June 9 2022</t>
  </si>
  <si>
    <t>Thornhill,ON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</si>
</sst>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39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0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6" fillId="0" borderId="1" xfId="0" applyFont="1" applyFill="1" applyBorder="1"/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164" fontId="4" fillId="3" borderId="1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68C3-2AF7-4F99-8010-ACA02FF989A8}">
  <dimension ref="A1:R24"/>
  <sheetViews>
    <sheetView tabSelected="1" topLeftCell="D1" zoomScale="106" zoomScaleNormal="106" workbookViewId="0">
      <selection activeCell="B24" sqref="B24"/>
    </sheetView>
  </sheetViews>
  <sheetFormatPr defaultRowHeight="14.25" x14ac:dyDescent="0.2"/>
  <cols>
    <col min="1" max="1" width="16.125" bestFit="1" customWidth="1"/>
    <col min="2" max="2" width="17.25" customWidth="1"/>
    <col min="3" max="3" width="62.375" bestFit="1" customWidth="1"/>
    <col min="4" max="4" width="51.5" customWidth="1"/>
    <col min="5" max="5" width="11.5" bestFit="1" customWidth="1"/>
    <col min="6" max="6" width="11.25" bestFit="1" customWidth="1"/>
    <col min="7" max="7" width="15.5" bestFit="1" customWidth="1"/>
    <col min="8" max="8" width="9.875" customWidth="1"/>
    <col min="9" max="9" width="10" customWidth="1"/>
    <col min="11" max="11" width="13.5" customWidth="1"/>
    <col min="12" max="12" width="15.125" customWidth="1"/>
    <col min="14" max="14" width="10" customWidth="1"/>
    <col min="15" max="15" width="11" customWidth="1"/>
    <col min="16" max="16" width="11.625" customWidth="1"/>
  </cols>
  <sheetData>
    <row r="1" spans="1:18" s="10" customFormat="1" ht="28.5" x14ac:dyDescent="0.2">
      <c r="A1" s="1" t="s">
        <v>0</v>
      </c>
      <c r="B1" s="1" t="s">
        <v>1</v>
      </c>
      <c r="C1" s="1" t="s">
        <v>2</v>
      </c>
      <c r="D1" s="16" t="s">
        <v>20</v>
      </c>
      <c r="E1" s="17" t="s">
        <v>3</v>
      </c>
      <c r="F1" s="17" t="s">
        <v>4</v>
      </c>
      <c r="G1" s="18" t="s">
        <v>5</v>
      </c>
      <c r="H1" s="18" t="s">
        <v>6</v>
      </c>
      <c r="I1" s="18" t="s">
        <v>7</v>
      </c>
      <c r="J1" s="19" t="s">
        <v>8</v>
      </c>
      <c r="K1" s="19" t="s">
        <v>9</v>
      </c>
      <c r="L1" s="19" t="s">
        <v>19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</row>
    <row r="2" spans="1:18" s="9" customFormat="1" ht="12" x14ac:dyDescent="0.2">
      <c r="A2" s="8" t="s">
        <v>32</v>
      </c>
      <c r="B2" s="11" t="s">
        <v>33</v>
      </c>
      <c r="C2" s="7" t="s">
        <v>25</v>
      </c>
      <c r="D2" s="8" t="s">
        <v>44</v>
      </c>
      <c r="E2" s="8" t="s">
        <v>45</v>
      </c>
      <c r="F2" s="8" t="s">
        <v>45</v>
      </c>
      <c r="G2" s="8" t="s">
        <v>26</v>
      </c>
      <c r="H2" s="8"/>
      <c r="I2" s="12"/>
      <c r="J2" s="12"/>
      <c r="K2" s="12">
        <v>8.8000000000000007</v>
      </c>
      <c r="L2" s="12"/>
      <c r="M2" s="12"/>
      <c r="N2" s="12"/>
      <c r="O2" s="8">
        <f>SUM(J2:N2)</f>
        <v>8.8000000000000007</v>
      </c>
      <c r="P2" s="8"/>
      <c r="Q2" s="8"/>
      <c r="R2" s="8">
        <f>SUM(O2:Q2)</f>
        <v>8.8000000000000007</v>
      </c>
    </row>
    <row r="3" spans="1:18" s="9" customFormat="1" ht="16.5" customHeight="1" x14ac:dyDescent="0.2">
      <c r="A3" s="5" t="s">
        <v>28</v>
      </c>
      <c r="B3" s="5" t="s">
        <v>17</v>
      </c>
      <c r="C3" s="6" t="s">
        <v>27</v>
      </c>
      <c r="D3" s="3" t="s">
        <v>31</v>
      </c>
      <c r="E3" s="8" t="s">
        <v>55</v>
      </c>
      <c r="F3" s="8" t="s">
        <v>55</v>
      </c>
      <c r="G3" s="8" t="s">
        <v>56</v>
      </c>
      <c r="H3" s="8"/>
      <c r="I3" s="12"/>
      <c r="J3" s="12"/>
      <c r="K3" s="12">
        <v>69.599999999999994</v>
      </c>
      <c r="L3" s="12"/>
      <c r="M3" s="12"/>
      <c r="N3" s="12"/>
      <c r="O3" s="8">
        <f t="shared" ref="O3:O23" si="0">SUM(J3:N3)</f>
        <v>69.599999999999994</v>
      </c>
      <c r="P3" s="8"/>
      <c r="Q3" s="8"/>
      <c r="R3" s="8">
        <f t="shared" ref="R3:R23" si="1">SUM(O3:Q3)</f>
        <v>69.599999999999994</v>
      </c>
    </row>
    <row r="4" spans="1:18" s="4" customFormat="1" ht="12" x14ac:dyDescent="0.2">
      <c r="A4" s="5" t="s">
        <v>28</v>
      </c>
      <c r="B4" s="5" t="s">
        <v>17</v>
      </c>
      <c r="C4" s="6" t="s">
        <v>27</v>
      </c>
      <c r="D4" s="3" t="s">
        <v>31</v>
      </c>
      <c r="E4" s="2" t="s">
        <v>42</v>
      </c>
      <c r="F4" s="2" t="s">
        <v>43</v>
      </c>
      <c r="G4" s="2" t="s">
        <v>22</v>
      </c>
      <c r="H4" s="2"/>
      <c r="I4" s="15"/>
      <c r="J4" s="15"/>
      <c r="K4" s="15">
        <f>13.27+126.4</f>
        <v>139.67000000000002</v>
      </c>
      <c r="L4" s="15">
        <f>140+5.6</f>
        <v>145.6</v>
      </c>
      <c r="M4" s="15">
        <v>19.91</v>
      </c>
      <c r="N4" s="15"/>
      <c r="O4" s="2">
        <f t="shared" si="0"/>
        <v>305.18</v>
      </c>
      <c r="P4" s="2"/>
      <c r="Q4" s="2"/>
      <c r="R4" s="2">
        <f t="shared" si="1"/>
        <v>305.18</v>
      </c>
    </row>
    <row r="5" spans="1:18" s="9" customFormat="1" ht="12" x14ac:dyDescent="0.2">
      <c r="A5" s="5" t="s">
        <v>28</v>
      </c>
      <c r="B5" s="5" t="s">
        <v>17</v>
      </c>
      <c r="C5" s="6" t="s">
        <v>27</v>
      </c>
      <c r="D5" s="3" t="s">
        <v>31</v>
      </c>
      <c r="E5" s="8" t="s">
        <v>53</v>
      </c>
      <c r="F5" s="8" t="s">
        <v>43</v>
      </c>
      <c r="G5" s="8" t="s">
        <v>54</v>
      </c>
      <c r="H5" s="8"/>
      <c r="I5" s="12"/>
      <c r="J5" s="12"/>
      <c r="K5" s="12">
        <v>129.6</v>
      </c>
      <c r="L5" s="12"/>
      <c r="M5" s="12">
        <v>19.91</v>
      </c>
      <c r="N5" s="12"/>
      <c r="O5" s="8">
        <f t="shared" si="0"/>
        <v>149.51</v>
      </c>
      <c r="P5" s="8"/>
      <c r="Q5" s="8"/>
      <c r="R5" s="8">
        <f t="shared" si="1"/>
        <v>149.51</v>
      </c>
    </row>
    <row r="6" spans="1:18" s="9" customFormat="1" ht="12" x14ac:dyDescent="0.2">
      <c r="A6" s="5" t="s">
        <v>28</v>
      </c>
      <c r="B6" s="5" t="s">
        <v>17</v>
      </c>
      <c r="C6" s="8" t="s">
        <v>40</v>
      </c>
      <c r="D6" s="8" t="s">
        <v>40</v>
      </c>
      <c r="E6" s="8" t="s">
        <v>38</v>
      </c>
      <c r="F6" s="8" t="s">
        <v>39</v>
      </c>
      <c r="G6" s="8" t="s">
        <v>41</v>
      </c>
      <c r="H6" s="8"/>
      <c r="I6" s="12"/>
      <c r="J6" s="12">
        <v>557.25</v>
      </c>
      <c r="K6" s="12">
        <f>45.2+93.45+51.33</f>
        <v>189.98000000000002</v>
      </c>
      <c r="L6" s="12">
        <v>514.41</v>
      </c>
      <c r="M6" s="12">
        <v>30.97</v>
      </c>
      <c r="N6" s="12"/>
      <c r="O6" s="8">
        <f t="shared" si="0"/>
        <v>1292.6099999999999</v>
      </c>
      <c r="P6" s="8"/>
      <c r="Q6" s="8"/>
      <c r="R6" s="8">
        <f t="shared" si="1"/>
        <v>1292.6099999999999</v>
      </c>
    </row>
    <row r="7" spans="1:18" s="9" customFormat="1" ht="12" x14ac:dyDescent="0.2">
      <c r="A7" s="5" t="s">
        <v>28</v>
      </c>
      <c r="B7" s="5" t="s">
        <v>17</v>
      </c>
      <c r="C7" s="6" t="s">
        <v>27</v>
      </c>
      <c r="D7" s="3" t="s">
        <v>31</v>
      </c>
      <c r="E7" s="8" t="s">
        <v>57</v>
      </c>
      <c r="F7" s="8" t="s">
        <v>57</v>
      </c>
      <c r="G7" s="8" t="s">
        <v>24</v>
      </c>
      <c r="H7" s="8"/>
      <c r="I7" s="12"/>
      <c r="J7" s="12"/>
      <c r="K7" s="12">
        <v>54.4</v>
      </c>
      <c r="L7" s="12"/>
      <c r="M7" s="12">
        <v>19.91</v>
      </c>
      <c r="N7" s="12"/>
      <c r="O7" s="8">
        <f t="shared" si="0"/>
        <v>74.31</v>
      </c>
      <c r="P7" s="8"/>
      <c r="Q7" s="8"/>
      <c r="R7" s="8">
        <f t="shared" si="1"/>
        <v>74.31</v>
      </c>
    </row>
    <row r="8" spans="1:18" s="9" customFormat="1" ht="12" x14ac:dyDescent="0.2">
      <c r="A8" s="5" t="s">
        <v>28</v>
      </c>
      <c r="B8" s="5" t="s">
        <v>17</v>
      </c>
      <c r="C8" s="6" t="s">
        <v>27</v>
      </c>
      <c r="D8" s="3" t="s">
        <v>31</v>
      </c>
      <c r="E8" s="8" t="s">
        <v>57</v>
      </c>
      <c r="F8" s="8" t="s">
        <v>58</v>
      </c>
      <c r="G8" s="8" t="s">
        <v>23</v>
      </c>
      <c r="H8" s="8"/>
      <c r="I8" s="12"/>
      <c r="J8" s="12"/>
      <c r="K8" s="12">
        <v>114.4</v>
      </c>
      <c r="L8" s="12">
        <v>166</v>
      </c>
      <c r="M8" s="12">
        <v>19.91</v>
      </c>
      <c r="N8" s="12"/>
      <c r="O8" s="8">
        <f t="shared" si="0"/>
        <v>300.31</v>
      </c>
      <c r="P8" s="8"/>
      <c r="Q8" s="8"/>
      <c r="R8" s="8">
        <f t="shared" si="1"/>
        <v>300.31</v>
      </c>
    </row>
    <row r="9" spans="1:18" s="9" customFormat="1" ht="12" x14ac:dyDescent="0.2">
      <c r="A9" s="5" t="s">
        <v>28</v>
      </c>
      <c r="B9" s="5" t="s">
        <v>17</v>
      </c>
      <c r="C9" s="6" t="s">
        <v>27</v>
      </c>
      <c r="D9" s="3" t="s">
        <v>31</v>
      </c>
      <c r="E9" s="8" t="s">
        <v>58</v>
      </c>
      <c r="F9" s="8" t="s">
        <v>58</v>
      </c>
      <c r="G9" s="8" t="s">
        <v>59</v>
      </c>
      <c r="H9" s="8"/>
      <c r="I9" s="12"/>
      <c r="J9" s="12"/>
      <c r="K9" s="12">
        <v>184</v>
      </c>
      <c r="L9" s="12"/>
      <c r="M9" s="12"/>
      <c r="N9" s="12"/>
      <c r="O9" s="8">
        <f t="shared" si="0"/>
        <v>184</v>
      </c>
      <c r="P9" s="8"/>
      <c r="Q9" s="8"/>
      <c r="R9" s="8">
        <f t="shared" si="1"/>
        <v>184</v>
      </c>
    </row>
    <row r="10" spans="1:18" s="9" customFormat="1" ht="12" x14ac:dyDescent="0.2">
      <c r="A10" s="5" t="s">
        <v>28</v>
      </c>
      <c r="B10" s="5" t="s">
        <v>17</v>
      </c>
      <c r="C10" s="6" t="s">
        <v>27</v>
      </c>
      <c r="D10" s="3" t="s">
        <v>31</v>
      </c>
      <c r="E10" s="8" t="s">
        <v>60</v>
      </c>
      <c r="F10" s="8" t="s">
        <v>60</v>
      </c>
      <c r="G10" s="8" t="s">
        <v>16</v>
      </c>
      <c r="H10" s="8"/>
      <c r="I10" s="12"/>
      <c r="J10" s="12"/>
      <c r="K10" s="12">
        <v>12.8</v>
      </c>
      <c r="L10" s="12"/>
      <c r="M10" s="12"/>
      <c r="N10" s="12"/>
      <c r="O10" s="8">
        <f t="shared" si="0"/>
        <v>12.8</v>
      </c>
      <c r="P10" s="8"/>
      <c r="Q10" s="8"/>
      <c r="R10" s="8">
        <f t="shared" si="1"/>
        <v>12.8</v>
      </c>
    </row>
    <row r="11" spans="1:18" s="9" customFormat="1" ht="12" x14ac:dyDescent="0.2">
      <c r="A11" s="5" t="s">
        <v>28</v>
      </c>
      <c r="B11" s="5" t="s">
        <v>17</v>
      </c>
      <c r="C11" s="6" t="s">
        <v>27</v>
      </c>
      <c r="D11" s="3" t="s">
        <v>31</v>
      </c>
      <c r="E11" s="8" t="s">
        <v>61</v>
      </c>
      <c r="F11" s="8" t="s">
        <v>61</v>
      </c>
      <c r="G11" s="8" t="s">
        <v>62</v>
      </c>
      <c r="H11" s="8"/>
      <c r="I11" s="12"/>
      <c r="J11" s="12"/>
      <c r="K11" s="12">
        <v>13.6</v>
      </c>
      <c r="L11" s="12"/>
      <c r="M11" s="12"/>
      <c r="N11" s="12"/>
      <c r="O11" s="8">
        <f t="shared" si="0"/>
        <v>13.6</v>
      </c>
      <c r="P11" s="8"/>
      <c r="Q11" s="8"/>
      <c r="R11" s="8">
        <f t="shared" si="1"/>
        <v>13.6</v>
      </c>
    </row>
    <row r="12" spans="1:18" s="9" customFormat="1" ht="12" x14ac:dyDescent="0.2">
      <c r="A12" s="8" t="s">
        <v>34</v>
      </c>
      <c r="B12" s="5" t="s">
        <v>18</v>
      </c>
      <c r="C12" s="6" t="s">
        <v>21</v>
      </c>
      <c r="D12" s="6" t="s">
        <v>21</v>
      </c>
      <c r="E12" s="8" t="s">
        <v>46</v>
      </c>
      <c r="F12" s="8" t="s">
        <v>47</v>
      </c>
      <c r="G12" s="8" t="s">
        <v>16</v>
      </c>
      <c r="H12" s="8"/>
      <c r="I12" s="12"/>
      <c r="J12" s="12"/>
      <c r="K12" s="12">
        <v>74.400000000000006</v>
      </c>
      <c r="L12" s="12"/>
      <c r="M12" s="12"/>
      <c r="N12" s="12"/>
      <c r="O12" s="8">
        <f t="shared" si="0"/>
        <v>74.400000000000006</v>
      </c>
      <c r="P12" s="8"/>
      <c r="Q12" s="8"/>
      <c r="R12" s="8">
        <f t="shared" si="1"/>
        <v>74.400000000000006</v>
      </c>
    </row>
    <row r="13" spans="1:18" s="9" customFormat="1" ht="12" x14ac:dyDescent="0.2">
      <c r="A13" s="5" t="s">
        <v>28</v>
      </c>
      <c r="B13" s="5" t="s">
        <v>17</v>
      </c>
      <c r="C13" s="6" t="s">
        <v>21</v>
      </c>
      <c r="D13" s="6" t="s">
        <v>21</v>
      </c>
      <c r="E13" s="8" t="s">
        <v>46</v>
      </c>
      <c r="F13" s="8" t="s">
        <v>47</v>
      </c>
      <c r="G13" s="8" t="s">
        <v>16</v>
      </c>
      <c r="H13" s="8"/>
      <c r="I13" s="12"/>
      <c r="J13" s="12"/>
      <c r="K13" s="12"/>
      <c r="L13" s="12">
        <v>213.2</v>
      </c>
      <c r="M13" s="12"/>
      <c r="N13" s="12"/>
      <c r="O13" s="8">
        <f t="shared" si="0"/>
        <v>213.2</v>
      </c>
      <c r="P13" s="8"/>
      <c r="Q13" s="8"/>
      <c r="R13" s="8">
        <f t="shared" si="1"/>
        <v>213.2</v>
      </c>
    </row>
    <row r="14" spans="1:18" s="9" customFormat="1" ht="12" x14ac:dyDescent="0.2">
      <c r="A14" s="8" t="s">
        <v>37</v>
      </c>
      <c r="B14" s="5" t="s">
        <v>18</v>
      </c>
      <c r="C14" s="6" t="s">
        <v>21</v>
      </c>
      <c r="D14" s="6" t="s">
        <v>21</v>
      </c>
      <c r="E14" s="8" t="s">
        <v>46</v>
      </c>
      <c r="F14" s="8" t="s">
        <v>47</v>
      </c>
      <c r="G14" s="8" t="s">
        <v>16</v>
      </c>
      <c r="H14" s="8"/>
      <c r="I14" s="12"/>
      <c r="J14" s="12"/>
      <c r="K14" s="12">
        <f>48+112.38</f>
        <v>160.38</v>
      </c>
      <c r="L14" s="12">
        <v>213.2</v>
      </c>
      <c r="M14" s="12"/>
      <c r="N14" s="12"/>
      <c r="O14" s="8">
        <f t="shared" si="0"/>
        <v>373.58</v>
      </c>
      <c r="P14" s="8"/>
      <c r="Q14" s="8"/>
      <c r="R14" s="8">
        <f t="shared" si="1"/>
        <v>373.58</v>
      </c>
    </row>
    <row r="15" spans="1:18" s="9" customFormat="1" ht="12" x14ac:dyDescent="0.2">
      <c r="A15" s="8" t="s">
        <v>48</v>
      </c>
      <c r="B15" s="5" t="s">
        <v>18</v>
      </c>
      <c r="C15" s="6" t="s">
        <v>21</v>
      </c>
      <c r="D15" s="6" t="s">
        <v>21</v>
      </c>
      <c r="E15" s="8" t="s">
        <v>46</v>
      </c>
      <c r="F15" s="8" t="s">
        <v>47</v>
      </c>
      <c r="G15" s="8" t="s">
        <v>16</v>
      </c>
      <c r="H15" s="8"/>
      <c r="I15" s="12"/>
      <c r="J15" s="12"/>
      <c r="K15" s="12"/>
      <c r="L15" s="12">
        <v>213.2</v>
      </c>
      <c r="M15" s="12"/>
      <c r="N15" s="12"/>
      <c r="O15" s="8">
        <f t="shared" si="0"/>
        <v>213.2</v>
      </c>
      <c r="P15" s="8"/>
      <c r="Q15" s="8"/>
      <c r="R15" s="8">
        <f t="shared" si="1"/>
        <v>213.2</v>
      </c>
    </row>
    <row r="16" spans="1:18" s="9" customFormat="1" ht="12" x14ac:dyDescent="0.2">
      <c r="A16" s="8" t="s">
        <v>35</v>
      </c>
      <c r="B16" s="5" t="s">
        <v>18</v>
      </c>
      <c r="C16" s="6" t="s">
        <v>21</v>
      </c>
      <c r="D16" s="6" t="s">
        <v>21</v>
      </c>
      <c r="E16" s="8" t="s">
        <v>46</v>
      </c>
      <c r="F16" s="8" t="s">
        <v>47</v>
      </c>
      <c r="G16" s="8" t="s">
        <v>16</v>
      </c>
      <c r="H16" s="8"/>
      <c r="I16" s="8"/>
      <c r="J16" s="8"/>
      <c r="K16" s="8">
        <v>48</v>
      </c>
      <c r="L16" s="8">
        <v>213.2</v>
      </c>
      <c r="M16" s="8"/>
      <c r="N16" s="8"/>
      <c r="O16" s="8">
        <f t="shared" si="0"/>
        <v>261.2</v>
      </c>
      <c r="P16" s="8"/>
      <c r="Q16" s="8"/>
      <c r="R16" s="8">
        <f t="shared" si="1"/>
        <v>261.2</v>
      </c>
    </row>
    <row r="17" spans="1:18" s="9" customFormat="1" ht="12" x14ac:dyDescent="0.2">
      <c r="A17" s="8" t="s">
        <v>49</v>
      </c>
      <c r="B17" s="5" t="s">
        <v>18</v>
      </c>
      <c r="C17" s="6" t="s">
        <v>21</v>
      </c>
      <c r="D17" s="6" t="s">
        <v>21</v>
      </c>
      <c r="E17" s="8" t="s">
        <v>46</v>
      </c>
      <c r="F17" s="8" t="s">
        <v>47</v>
      </c>
      <c r="G17" s="8" t="s">
        <v>16</v>
      </c>
      <c r="H17" s="8"/>
      <c r="I17" s="8"/>
      <c r="J17" s="8"/>
      <c r="K17" s="8"/>
      <c r="L17" s="8">
        <v>213.2</v>
      </c>
      <c r="M17" s="8"/>
      <c r="N17" s="8"/>
      <c r="O17" s="8">
        <f t="shared" si="0"/>
        <v>213.2</v>
      </c>
      <c r="P17" s="8"/>
      <c r="Q17" s="8"/>
      <c r="R17" s="8">
        <f t="shared" si="1"/>
        <v>213.2</v>
      </c>
    </row>
    <row r="18" spans="1:18" s="9" customFormat="1" ht="12" x14ac:dyDescent="0.2">
      <c r="A18" s="8" t="s">
        <v>29</v>
      </c>
      <c r="B18" s="5" t="s">
        <v>18</v>
      </c>
      <c r="C18" s="6" t="s">
        <v>21</v>
      </c>
      <c r="D18" s="6" t="s">
        <v>21</v>
      </c>
      <c r="E18" s="8" t="s">
        <v>46</v>
      </c>
      <c r="F18" s="8" t="s">
        <v>47</v>
      </c>
      <c r="G18" s="8" t="s">
        <v>16</v>
      </c>
      <c r="H18" s="8"/>
      <c r="I18" s="8"/>
      <c r="J18" s="8"/>
      <c r="K18" s="8">
        <v>70</v>
      </c>
      <c r="L18" s="8">
        <v>213.2</v>
      </c>
      <c r="M18" s="8"/>
      <c r="N18" s="8"/>
      <c r="O18" s="8">
        <f t="shared" si="0"/>
        <v>283.2</v>
      </c>
      <c r="P18" s="8"/>
      <c r="Q18" s="8"/>
      <c r="R18" s="8">
        <f t="shared" si="1"/>
        <v>283.2</v>
      </c>
    </row>
    <row r="19" spans="1:18" s="9" customFormat="1" ht="12" x14ac:dyDescent="0.2">
      <c r="A19" s="12" t="s">
        <v>50</v>
      </c>
      <c r="B19" s="5" t="s">
        <v>18</v>
      </c>
      <c r="C19" s="6" t="s">
        <v>21</v>
      </c>
      <c r="D19" s="6" t="s">
        <v>21</v>
      </c>
      <c r="E19" s="8" t="s">
        <v>46</v>
      </c>
      <c r="F19" s="8" t="s">
        <v>47</v>
      </c>
      <c r="G19" s="8" t="s">
        <v>16</v>
      </c>
      <c r="H19" s="8"/>
      <c r="I19" s="8"/>
      <c r="J19" s="8">
        <v>478</v>
      </c>
      <c r="K19" s="8"/>
      <c r="L19" s="8">
        <v>213.2</v>
      </c>
      <c r="M19" s="8"/>
      <c r="N19" s="8"/>
      <c r="O19" s="8">
        <f t="shared" si="0"/>
        <v>691.2</v>
      </c>
      <c r="P19" s="8"/>
      <c r="Q19" s="8"/>
      <c r="R19" s="8">
        <f t="shared" si="1"/>
        <v>691.2</v>
      </c>
    </row>
    <row r="20" spans="1:18" s="9" customFormat="1" ht="12" x14ac:dyDescent="0.2">
      <c r="A20" s="8" t="s">
        <v>36</v>
      </c>
      <c r="B20" s="5" t="s">
        <v>18</v>
      </c>
      <c r="C20" s="6" t="s">
        <v>21</v>
      </c>
      <c r="D20" s="6" t="s">
        <v>21</v>
      </c>
      <c r="E20" s="8" t="s">
        <v>46</v>
      </c>
      <c r="F20" s="8" t="s">
        <v>47</v>
      </c>
      <c r="G20" s="8" t="s">
        <v>16</v>
      </c>
      <c r="H20" s="8"/>
      <c r="I20" s="8"/>
      <c r="J20" s="8"/>
      <c r="K20" s="8"/>
      <c r="L20" s="8">
        <v>213.2</v>
      </c>
      <c r="M20" s="8"/>
      <c r="N20" s="8"/>
      <c r="O20" s="8">
        <f t="shared" si="0"/>
        <v>213.2</v>
      </c>
      <c r="P20" s="8"/>
      <c r="Q20" s="8"/>
      <c r="R20" s="8">
        <f t="shared" si="1"/>
        <v>213.2</v>
      </c>
    </row>
    <row r="21" spans="1:18" s="9" customFormat="1" ht="12" x14ac:dyDescent="0.2">
      <c r="A21" s="13" t="s">
        <v>51</v>
      </c>
      <c r="B21" s="5" t="s">
        <v>18</v>
      </c>
      <c r="C21" s="6" t="s">
        <v>21</v>
      </c>
      <c r="D21" s="6" t="s">
        <v>21</v>
      </c>
      <c r="E21" s="8" t="s">
        <v>46</v>
      </c>
      <c r="F21" s="8" t="s">
        <v>47</v>
      </c>
      <c r="G21" s="8" t="s">
        <v>16</v>
      </c>
      <c r="H21" s="8"/>
      <c r="I21" s="8"/>
      <c r="J21" s="8"/>
      <c r="K21" s="8">
        <v>48</v>
      </c>
      <c r="L21" s="8">
        <v>213.2</v>
      </c>
      <c r="M21" s="8"/>
      <c r="N21" s="8"/>
      <c r="O21" s="8">
        <f t="shared" si="0"/>
        <v>261.2</v>
      </c>
      <c r="P21" s="8"/>
      <c r="Q21" s="8"/>
      <c r="R21" s="8">
        <f t="shared" si="1"/>
        <v>261.2</v>
      </c>
    </row>
    <row r="22" spans="1:18" s="9" customFormat="1" ht="12" x14ac:dyDescent="0.2">
      <c r="A22" s="13" t="s">
        <v>30</v>
      </c>
      <c r="B22" s="5" t="s">
        <v>18</v>
      </c>
      <c r="C22" s="6" t="s">
        <v>21</v>
      </c>
      <c r="D22" s="6" t="s">
        <v>21</v>
      </c>
      <c r="E22" s="8" t="s">
        <v>46</v>
      </c>
      <c r="F22" s="8" t="s">
        <v>47</v>
      </c>
      <c r="G22" s="8" t="s">
        <v>16</v>
      </c>
      <c r="H22" s="8"/>
      <c r="I22" s="8"/>
      <c r="J22" s="8"/>
      <c r="K22" s="8">
        <v>48</v>
      </c>
      <c r="L22" s="8">
        <v>213.2</v>
      </c>
      <c r="M22" s="8"/>
      <c r="N22" s="8"/>
      <c r="O22" s="8">
        <f t="shared" si="0"/>
        <v>261.2</v>
      </c>
      <c r="P22" s="8"/>
      <c r="Q22" s="8"/>
      <c r="R22" s="8">
        <f t="shared" si="1"/>
        <v>261.2</v>
      </c>
    </row>
    <row r="23" spans="1:18" s="9" customFormat="1" ht="12" x14ac:dyDescent="0.2">
      <c r="A23" s="14" t="s">
        <v>52</v>
      </c>
      <c r="B23" s="5" t="s">
        <v>18</v>
      </c>
      <c r="C23" s="6" t="s">
        <v>21</v>
      </c>
      <c r="D23" s="6" t="s">
        <v>21</v>
      </c>
      <c r="E23" s="8" t="s">
        <v>46</v>
      </c>
      <c r="F23" s="8" t="s">
        <v>47</v>
      </c>
      <c r="G23" s="8" t="s">
        <v>16</v>
      </c>
      <c r="H23" s="8"/>
      <c r="I23" s="8"/>
      <c r="J23" s="8"/>
      <c r="K23" s="8">
        <v>48</v>
      </c>
      <c r="L23" s="8">
        <v>213.2</v>
      </c>
      <c r="M23" s="8"/>
      <c r="N23" s="8"/>
      <c r="O23" s="8">
        <f t="shared" si="0"/>
        <v>261.2</v>
      </c>
      <c r="P23" s="8"/>
      <c r="Q23" s="8"/>
      <c r="R23" s="8">
        <f t="shared" si="1"/>
        <v>261.2</v>
      </c>
    </row>
    <row r="24" spans="1:18" s="9" customFormat="1" ht="12" x14ac:dyDescent="0.2"/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b4a9beac-0dde-4b56-b66f-3501d8afe7b0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d5dbf3c4-6351-4866-a970-b781b46e3f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Apr-Jun 2022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2022-08-02T16:07:12Z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