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19/Web/Expenses/2019 Expenses/"/>
    </mc:Choice>
  </mc:AlternateContent>
  <bookViews>
    <workbookView xWindow="28680" yWindow="-120" windowWidth="29040" windowHeight="15840"/>
  </bookViews>
  <sheets>
    <sheet name="Q2 July-Sep 2019" sheetId="4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0" i="40" l="1"/>
  <c r="R11" i="40"/>
  <c r="R12" i="40"/>
  <c r="R13" i="40"/>
  <c r="R14" i="40"/>
  <c r="R15" i="40"/>
  <c r="L10" i="40"/>
  <c r="J15" i="40"/>
  <c r="O10" i="40"/>
  <c r="O15" i="40"/>
  <c r="O14" i="40"/>
  <c r="O13" i="40"/>
  <c r="O12" i="40"/>
  <c r="O11" i="40"/>
  <c r="K2" i="40" l="1"/>
  <c r="O9" i="40" l="1"/>
  <c r="R9" i="40" s="1"/>
  <c r="O8" i="40"/>
  <c r="R8" i="40" s="1"/>
  <c r="M7" i="40"/>
  <c r="K7" i="40"/>
  <c r="O7" i="40" s="1"/>
  <c r="R7" i="40" s="1"/>
  <c r="O6" i="40"/>
  <c r="R6" i="40" s="1"/>
  <c r="O5" i="40"/>
  <c r="R5" i="40" s="1"/>
  <c r="K4" i="40" l="1"/>
  <c r="K3" i="40"/>
  <c r="O4" i="40"/>
  <c r="R4" i="40" s="1"/>
  <c r="J3" i="40"/>
  <c r="O3" i="40" l="1"/>
  <c r="R3" i="40" s="1"/>
  <c r="O2" i="40"/>
  <c r="R2" i="40" s="1"/>
</calcChain>
</file>

<file path=xl/sharedStrings.xml><?xml version="1.0" encoding="utf-8"?>
<sst xmlns="http://schemas.openxmlformats.org/spreadsheetml/2006/main" count="88" uniqueCount="48">
  <si>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</si>
  <si>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</si>
  <si>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</si>
  <si>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</si>
  <si>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</si>
  <si>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</si>
  <si>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</si>
  <si>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</si>
  <si>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</si>
  <si>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</si>
  <si>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</si>
  <si>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</si>
  <si>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</si>
  <si>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</si>
  <si>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</si>
  <si>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</si>
  <si>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</si>
  <si>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Chief Executive Officer</t>
  </si>
  <si>
    <t>Waterloo, ON</t>
  </si>
  <si>
    <t>Board Member</t>
  </si>
  <si>
    <t>Accommodation</t>
  </si>
  <si>
    <t>Purpose(elaborated)</t>
  </si>
  <si>
    <t>VP, Community Investments</t>
  </si>
  <si>
    <t>Mississauga, ON</t>
  </si>
  <si>
    <t>Ottawa, ON</t>
  </si>
  <si>
    <t>Travel to attend Board meeting</t>
  </si>
  <si>
    <t>Thunder Bay, ON</t>
  </si>
  <si>
    <t>Denise Amyot</t>
  </si>
  <si>
    <t>Barrie, ON</t>
  </si>
  <si>
    <t>Kingston, ON</t>
  </si>
  <si>
    <t>Travel to attend sector-related meeting</t>
  </si>
  <si>
    <t>Beth Puddicombe</t>
  </si>
  <si>
    <t>Travel to attend granting meetings</t>
  </si>
  <si>
    <t>Tracey Elop</t>
  </si>
  <si>
    <t>Katharine Bambrick</t>
  </si>
  <si>
    <t>Burlington, ON</t>
  </si>
  <si>
    <t>Mary Henein Thorn</t>
  </si>
  <si>
    <t>Maureen Comuzzi</t>
  </si>
  <si>
    <t>Colleen Mulholland</t>
  </si>
  <si>
    <t>Rod Jackson</t>
  </si>
  <si>
    <t>Travel to attend NW GRT Meeting -Thunder Bay</t>
  </si>
  <si>
    <t>Travel to attend Champlain GRT Meeting -Ottawa</t>
  </si>
  <si>
    <t>Travel to attend Halton Peel GRT Meeting - Mississauga</t>
  </si>
  <si>
    <t>Travel to attend QKR GRT Meeting -Kingston</t>
  </si>
  <si>
    <t>Travel to attend WWD GRT Meeting -Waterloo</t>
  </si>
  <si>
    <t>Travel to attend SY GRT Meeting -Barrie</t>
  </si>
  <si>
    <t>Larry Malloy</t>
  </si>
  <si>
    <t>Travel to attend meeting with board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</si>
</sst>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44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44" fontId="2" fillId="0" borderId="1" xfId="1" applyFont="1" applyFill="1" applyBorder="1" applyAlignment="1">
      <alignment horizontal="right"/>
    </xf>
    <xf numFmtId="44" fontId="2" fillId="0" borderId="1" xfId="1" applyFont="1" applyFill="1" applyBorder="1" applyAlignment="1">
      <alignment horizontal="left"/>
    </xf>
    <xf numFmtId="44" fontId="2" fillId="2" borderId="1" xfId="1" applyFont="1" applyFill="1" applyBorder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Fill="1" applyAlignment="1">
      <alignment horizontal="left"/>
    </xf>
    <xf numFmtId="44" fontId="2" fillId="0" borderId="0" xfId="0" applyNumberFormat="1" applyFont="1" applyFill="1" applyAlignment="1">
      <alignment horizontal="left"/>
    </xf>
    <xf numFmtId="44" fontId="2" fillId="2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/>
    <xf numFmtId="164" fontId="4" fillId="3" borderId="1" xfId="0" applyNumberFormat="1" applyFont="1" applyFill="1" applyBorder="1" applyAlignment="1">
      <alignment horizontal="center" wrapText="1"/>
    </xf>
    <xf numFmtId="43" fontId="4" fillId="3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D17" sqref="D17"/>
    </sheetView>
  </sheetViews>
  <sheetFormatPr defaultRowHeight="12.75" x14ac:dyDescent="0.2"/>
  <cols>
    <col min="1" max="1" width="17.125" style="6" bestFit="1" customWidth="1"/>
    <col min="2" max="2" width="19.75" style="6" bestFit="1" customWidth="1"/>
    <col min="3" max="3" width="31.25" style="6" customWidth="1"/>
    <col min="4" max="4" width="30.25" style="6" customWidth="1"/>
    <col min="5" max="6" width="10.125" style="6" bestFit="1" customWidth="1"/>
    <col min="7" max="7" width="10.875" style="6" bestFit="1" customWidth="1"/>
    <col min="8" max="9" width="9" style="6"/>
    <col min="10" max="10" width="9.125" style="6" bestFit="1" customWidth="1"/>
    <col min="11" max="11" width="9" style="6"/>
    <col min="12" max="12" width="13.125" style="6" customWidth="1"/>
    <col min="13" max="14" width="9" style="6"/>
    <col min="15" max="15" width="9.125" style="6" bestFit="1" customWidth="1"/>
    <col min="16" max="17" width="9" style="6"/>
    <col min="18" max="18" width="9.125" style="6" bestFit="1" customWidth="1"/>
    <col min="19" max="16384" width="9" style="6"/>
  </cols>
  <sheetData>
    <row r="1" spans="1:19" ht="38.25" x14ac:dyDescent="0.2">
      <c r="A1" s="12" t="s">
        <v>0</v>
      </c>
      <c r="B1" s="12" t="s">
        <v>1</v>
      </c>
      <c r="C1" s="12" t="s">
        <v>2</v>
      </c>
      <c r="D1" s="13" t="s">
        <v>21</v>
      </c>
      <c r="E1" s="14" t="s">
        <v>3</v>
      </c>
      <c r="F1" s="14" t="s">
        <v>4</v>
      </c>
      <c r="G1" s="12" t="s">
        <v>5</v>
      </c>
      <c r="H1" s="12" t="s">
        <v>6</v>
      </c>
      <c r="I1" s="12" t="s">
        <v>7</v>
      </c>
      <c r="J1" s="15" t="s">
        <v>8</v>
      </c>
      <c r="K1" s="15" t="s">
        <v>9</v>
      </c>
      <c r="L1" s="15" t="s">
        <v>20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</row>
    <row r="2" spans="1:19" ht="30.75" customHeight="1" x14ac:dyDescent="0.2">
      <c r="A2" s="16" t="s">
        <v>34</v>
      </c>
      <c r="B2" s="16" t="s">
        <v>17</v>
      </c>
      <c r="C2" s="17" t="s">
        <v>32</v>
      </c>
      <c r="D2" s="18" t="s">
        <v>40</v>
      </c>
      <c r="E2" s="19">
        <v>43693</v>
      </c>
      <c r="F2" s="19">
        <v>43694</v>
      </c>
      <c r="G2" s="18" t="s">
        <v>26</v>
      </c>
      <c r="H2" s="7"/>
      <c r="I2" s="7"/>
      <c r="J2" s="7">
        <v>341.25</v>
      </c>
      <c r="K2" s="7">
        <f>47.2+58.41</f>
        <v>105.61</v>
      </c>
      <c r="L2" s="7">
        <v>133.12</v>
      </c>
      <c r="M2" s="7">
        <v>68.58</v>
      </c>
      <c r="N2" s="7"/>
      <c r="O2" s="5">
        <f>SUM(J2:N2)</f>
        <v>648.56000000000006</v>
      </c>
      <c r="P2" s="7"/>
      <c r="Q2" s="7"/>
      <c r="R2" s="5">
        <f>SUM(O2:Q2)</f>
        <v>648.56000000000006</v>
      </c>
    </row>
    <row r="3" spans="1:19" s="9" customFormat="1" ht="25.5" x14ac:dyDescent="0.2">
      <c r="A3" s="16" t="s">
        <v>31</v>
      </c>
      <c r="B3" s="18" t="s">
        <v>22</v>
      </c>
      <c r="C3" s="17" t="s">
        <v>32</v>
      </c>
      <c r="D3" s="18" t="s">
        <v>41</v>
      </c>
      <c r="E3" s="19">
        <v>43692</v>
      </c>
      <c r="F3" s="19">
        <v>43692</v>
      </c>
      <c r="G3" s="18" t="s">
        <v>24</v>
      </c>
      <c r="H3" s="1"/>
      <c r="I3" s="2"/>
      <c r="J3" s="3">
        <f>469.24+32</f>
        <v>501.24</v>
      </c>
      <c r="K3" s="4">
        <f>69.84</f>
        <v>69.84</v>
      </c>
      <c r="L3" s="3"/>
      <c r="M3" s="3"/>
      <c r="N3" s="3"/>
      <c r="O3" s="5">
        <f>SUM(J3:N3)</f>
        <v>571.08000000000004</v>
      </c>
      <c r="P3" s="3"/>
      <c r="Q3" s="3"/>
      <c r="R3" s="5">
        <f t="shared" ref="R3" si="0">SUM(O3:Q3)</f>
        <v>571.08000000000004</v>
      </c>
      <c r="S3" s="10"/>
    </row>
    <row r="4" spans="1:19" s="9" customFormat="1" ht="25.5" x14ac:dyDescent="0.2">
      <c r="A4" s="16" t="s">
        <v>31</v>
      </c>
      <c r="B4" s="18" t="s">
        <v>22</v>
      </c>
      <c r="C4" s="17" t="s">
        <v>32</v>
      </c>
      <c r="D4" s="18" t="s">
        <v>42</v>
      </c>
      <c r="E4" s="19">
        <v>43692</v>
      </c>
      <c r="F4" s="19">
        <v>43692</v>
      </c>
      <c r="G4" s="18" t="s">
        <v>23</v>
      </c>
      <c r="H4" s="1"/>
      <c r="I4" s="2"/>
      <c r="J4" s="3"/>
      <c r="K4" s="4">
        <f>7.15+30.48</f>
        <v>37.630000000000003</v>
      </c>
      <c r="L4" s="3"/>
      <c r="M4" s="3"/>
      <c r="N4" s="3"/>
      <c r="O4" s="5">
        <f>SUM(J4:N4)</f>
        <v>37.630000000000003</v>
      </c>
      <c r="P4" s="3"/>
      <c r="Q4" s="3"/>
      <c r="R4" s="5">
        <f t="shared" ref="R4" si="1">SUM(O4:Q4)</f>
        <v>37.630000000000003</v>
      </c>
      <c r="S4" s="10"/>
    </row>
    <row r="5" spans="1:19" x14ac:dyDescent="0.2">
      <c r="A5" s="16" t="s">
        <v>33</v>
      </c>
      <c r="B5" s="16" t="s">
        <v>19</v>
      </c>
      <c r="C5" s="17" t="s">
        <v>25</v>
      </c>
      <c r="D5" s="20" t="s">
        <v>25</v>
      </c>
      <c r="E5" s="21">
        <v>43727</v>
      </c>
      <c r="F5" s="21">
        <v>43727</v>
      </c>
      <c r="G5" s="16" t="s">
        <v>16</v>
      </c>
      <c r="H5" s="7"/>
      <c r="I5" s="7"/>
      <c r="J5" s="7"/>
      <c r="K5" s="7">
        <v>23</v>
      </c>
      <c r="L5" s="7"/>
      <c r="M5" s="7"/>
      <c r="N5" s="7"/>
      <c r="O5" s="5">
        <f t="shared" ref="O5" si="2">SUM(J5:N5)</f>
        <v>23</v>
      </c>
      <c r="P5" s="7"/>
      <c r="Q5" s="7"/>
      <c r="R5" s="11">
        <f t="shared" ref="R5" si="3">SUM(O5:Q5)</f>
        <v>23</v>
      </c>
    </row>
    <row r="6" spans="1:19" ht="30.75" customHeight="1" x14ac:dyDescent="0.2">
      <c r="A6" s="16" t="s">
        <v>34</v>
      </c>
      <c r="B6" s="16" t="s">
        <v>17</v>
      </c>
      <c r="C6" s="17" t="s">
        <v>30</v>
      </c>
      <c r="D6" s="18" t="s">
        <v>47</v>
      </c>
      <c r="E6" s="19">
        <v>40713</v>
      </c>
      <c r="F6" s="19">
        <v>40713</v>
      </c>
      <c r="G6" s="18" t="s">
        <v>35</v>
      </c>
      <c r="H6" s="7"/>
      <c r="I6" s="7"/>
      <c r="J6" s="7"/>
      <c r="K6" s="7">
        <v>36.4</v>
      </c>
      <c r="L6" s="7"/>
      <c r="M6" s="7"/>
      <c r="N6" s="7"/>
      <c r="O6" s="5">
        <f>SUM(J6:N6)</f>
        <v>36.4</v>
      </c>
      <c r="P6" s="7"/>
      <c r="Q6" s="7"/>
      <c r="R6" s="5">
        <f>SUM(O6:Q6)</f>
        <v>36.4</v>
      </c>
    </row>
    <row r="7" spans="1:19" ht="30.75" customHeight="1" x14ac:dyDescent="0.2">
      <c r="A7" s="16" t="s">
        <v>34</v>
      </c>
      <c r="B7" s="16" t="s">
        <v>17</v>
      </c>
      <c r="C7" s="17" t="s">
        <v>32</v>
      </c>
      <c r="D7" s="18" t="s">
        <v>43</v>
      </c>
      <c r="E7" s="19">
        <v>43696</v>
      </c>
      <c r="F7" s="19">
        <v>43697</v>
      </c>
      <c r="G7" s="18" t="s">
        <v>29</v>
      </c>
      <c r="H7" s="7"/>
      <c r="I7" s="7"/>
      <c r="J7" s="7"/>
      <c r="K7" s="7">
        <f>134.4+134.4</f>
        <v>268.8</v>
      </c>
      <c r="L7" s="7">
        <v>30</v>
      </c>
      <c r="M7" s="7">
        <f>19.91+8.85+11.06+19.91</f>
        <v>59.730000000000004</v>
      </c>
      <c r="N7" s="7"/>
      <c r="O7" s="5">
        <f>SUM(J7:N7)</f>
        <v>358.53000000000003</v>
      </c>
      <c r="P7" s="7"/>
      <c r="Q7" s="7"/>
      <c r="R7" s="5">
        <f>SUM(O7:Q7)</f>
        <v>358.53000000000003</v>
      </c>
    </row>
    <row r="8" spans="1:19" ht="30.75" customHeight="1" x14ac:dyDescent="0.2">
      <c r="A8" s="16" t="s">
        <v>34</v>
      </c>
      <c r="B8" s="16" t="s">
        <v>17</v>
      </c>
      <c r="C8" s="17" t="s">
        <v>32</v>
      </c>
      <c r="D8" s="18" t="s">
        <v>44</v>
      </c>
      <c r="E8" s="19">
        <v>43699</v>
      </c>
      <c r="F8" s="19">
        <v>43699</v>
      </c>
      <c r="G8" s="18" t="s">
        <v>18</v>
      </c>
      <c r="H8" s="7"/>
      <c r="I8" s="7"/>
      <c r="J8" s="7"/>
      <c r="K8" s="7">
        <v>17.600000000000001</v>
      </c>
      <c r="L8" s="7"/>
      <c r="M8" s="7"/>
      <c r="N8" s="7"/>
      <c r="O8" s="5">
        <f>SUM(J8:N8)</f>
        <v>17.600000000000001</v>
      </c>
      <c r="P8" s="7"/>
      <c r="Q8" s="7"/>
      <c r="R8" s="5">
        <f>SUM(O8:Q8)</f>
        <v>17.600000000000001</v>
      </c>
    </row>
    <row r="9" spans="1:19" ht="30.75" customHeight="1" x14ac:dyDescent="0.2">
      <c r="A9" s="16" t="s">
        <v>34</v>
      </c>
      <c r="B9" s="16" t="s">
        <v>17</v>
      </c>
      <c r="C9" s="17" t="s">
        <v>32</v>
      </c>
      <c r="D9" s="18" t="s">
        <v>45</v>
      </c>
      <c r="E9" s="19">
        <v>43706</v>
      </c>
      <c r="F9" s="19">
        <v>43706</v>
      </c>
      <c r="G9" s="18" t="s">
        <v>28</v>
      </c>
      <c r="H9" s="7"/>
      <c r="I9" s="7"/>
      <c r="J9" s="7"/>
      <c r="K9" s="7">
        <v>104.8</v>
      </c>
      <c r="L9" s="7"/>
      <c r="M9" s="7"/>
      <c r="N9" s="7"/>
      <c r="O9" s="5">
        <f>SUM(J9:N9)</f>
        <v>104.8</v>
      </c>
      <c r="P9" s="7"/>
      <c r="Q9" s="7"/>
      <c r="R9" s="5">
        <f>SUM(O9:Q9)</f>
        <v>104.8</v>
      </c>
    </row>
    <row r="10" spans="1:19" x14ac:dyDescent="0.2">
      <c r="A10" s="16" t="s">
        <v>46</v>
      </c>
      <c r="B10" s="16" t="s">
        <v>19</v>
      </c>
      <c r="C10" s="17" t="s">
        <v>25</v>
      </c>
      <c r="D10" s="17" t="s">
        <v>25</v>
      </c>
      <c r="E10" s="21">
        <v>43726</v>
      </c>
      <c r="F10" s="21">
        <v>43727</v>
      </c>
      <c r="G10" s="16" t="s">
        <v>16</v>
      </c>
      <c r="H10" s="7"/>
      <c r="I10" s="7"/>
      <c r="J10" s="7"/>
      <c r="K10" s="8">
        <v>92</v>
      </c>
      <c r="L10" s="7">
        <f>476.27-252.68</f>
        <v>223.58999999999997</v>
      </c>
      <c r="M10" s="7"/>
      <c r="N10" s="7"/>
      <c r="O10" s="5">
        <f t="shared" ref="O10:O12" si="4">SUM(J10:N10)</f>
        <v>315.58999999999997</v>
      </c>
      <c r="P10" s="7"/>
      <c r="Q10" s="7"/>
      <c r="R10" s="5">
        <f t="shared" ref="R10:R15" si="5">SUM(O10:Q10)</f>
        <v>315.58999999999997</v>
      </c>
    </row>
    <row r="11" spans="1:19" x14ac:dyDescent="0.2">
      <c r="A11" s="16" t="s">
        <v>27</v>
      </c>
      <c r="B11" s="16" t="s">
        <v>19</v>
      </c>
      <c r="C11" s="17" t="s">
        <v>25</v>
      </c>
      <c r="D11" s="20" t="s">
        <v>25</v>
      </c>
      <c r="E11" s="21">
        <v>43726</v>
      </c>
      <c r="F11" s="21">
        <v>43727</v>
      </c>
      <c r="G11" s="16" t="s">
        <v>16</v>
      </c>
      <c r="H11" s="7"/>
      <c r="I11" s="7"/>
      <c r="J11" s="7">
        <v>625.24</v>
      </c>
      <c r="K11" s="7"/>
      <c r="L11" s="7">
        <v>258.95999999999998</v>
      </c>
      <c r="M11" s="7"/>
      <c r="N11" s="7"/>
      <c r="O11" s="5">
        <f t="shared" si="4"/>
        <v>884.2</v>
      </c>
      <c r="P11" s="7"/>
      <c r="Q11" s="7"/>
      <c r="R11" s="5">
        <f t="shared" si="5"/>
        <v>884.2</v>
      </c>
    </row>
    <row r="12" spans="1:19" x14ac:dyDescent="0.2">
      <c r="A12" s="16" t="s">
        <v>36</v>
      </c>
      <c r="B12" s="16" t="s">
        <v>19</v>
      </c>
      <c r="C12" s="17" t="s">
        <v>25</v>
      </c>
      <c r="D12" s="20" t="s">
        <v>25</v>
      </c>
      <c r="E12" s="21">
        <v>43726</v>
      </c>
      <c r="F12" s="21">
        <v>43727</v>
      </c>
      <c r="G12" s="16" t="s">
        <v>16</v>
      </c>
      <c r="H12" s="7"/>
      <c r="I12" s="7"/>
      <c r="J12" s="7"/>
      <c r="K12" s="7">
        <v>46</v>
      </c>
      <c r="L12" s="7">
        <v>258.95999999999998</v>
      </c>
      <c r="M12" s="7"/>
      <c r="N12" s="7"/>
      <c r="O12" s="5">
        <f t="shared" si="4"/>
        <v>304.95999999999998</v>
      </c>
      <c r="P12" s="7"/>
      <c r="Q12" s="7"/>
      <c r="R12" s="5">
        <f t="shared" si="5"/>
        <v>304.95999999999998</v>
      </c>
    </row>
    <row r="13" spans="1:19" x14ac:dyDescent="0.2">
      <c r="A13" s="16" t="s">
        <v>39</v>
      </c>
      <c r="B13" s="16" t="s">
        <v>19</v>
      </c>
      <c r="C13" s="17" t="s">
        <v>25</v>
      </c>
      <c r="D13" s="20" t="s">
        <v>25</v>
      </c>
      <c r="E13" s="21">
        <v>43726</v>
      </c>
      <c r="F13" s="21">
        <v>43727</v>
      </c>
      <c r="G13" s="16" t="s">
        <v>16</v>
      </c>
      <c r="H13" s="7"/>
      <c r="I13" s="7"/>
      <c r="J13" s="7"/>
      <c r="K13" s="8"/>
      <c r="L13" s="7">
        <v>258.95999999999998</v>
      </c>
      <c r="M13" s="7"/>
      <c r="N13" s="7"/>
      <c r="O13" s="5">
        <f>SUM(J13:N13)</f>
        <v>258.95999999999998</v>
      </c>
      <c r="P13" s="7"/>
      <c r="Q13" s="7"/>
      <c r="R13" s="5">
        <f t="shared" si="5"/>
        <v>258.95999999999998</v>
      </c>
    </row>
    <row r="14" spans="1:19" x14ac:dyDescent="0.2">
      <c r="A14" s="16" t="s">
        <v>38</v>
      </c>
      <c r="B14" s="16" t="s">
        <v>19</v>
      </c>
      <c r="C14" s="17" t="s">
        <v>25</v>
      </c>
      <c r="D14" s="20" t="s">
        <v>25</v>
      </c>
      <c r="E14" s="21">
        <v>43726</v>
      </c>
      <c r="F14" s="21">
        <v>43727</v>
      </c>
      <c r="G14" s="16" t="s">
        <v>16</v>
      </c>
      <c r="H14" s="7"/>
      <c r="I14" s="7"/>
      <c r="J14" s="7"/>
      <c r="K14" s="8"/>
      <c r="L14" s="7">
        <v>258.95999999999998</v>
      </c>
      <c r="M14" s="7"/>
      <c r="N14" s="7"/>
      <c r="O14" s="5">
        <f>SUM(J14:N14)</f>
        <v>258.95999999999998</v>
      </c>
      <c r="P14" s="7"/>
      <c r="Q14" s="7"/>
      <c r="R14" s="5">
        <f t="shared" si="5"/>
        <v>258.95999999999998</v>
      </c>
    </row>
    <row r="15" spans="1:19" x14ac:dyDescent="0.2">
      <c r="A15" s="16" t="s">
        <v>37</v>
      </c>
      <c r="B15" s="16" t="s">
        <v>19</v>
      </c>
      <c r="C15" s="17" t="s">
        <v>25</v>
      </c>
      <c r="D15" s="20" t="s">
        <v>25</v>
      </c>
      <c r="E15" s="21">
        <v>43726</v>
      </c>
      <c r="F15" s="21">
        <v>43727</v>
      </c>
      <c r="G15" s="16" t="s">
        <v>16</v>
      </c>
      <c r="H15" s="7"/>
      <c r="I15" s="7"/>
      <c r="J15" s="7">
        <f>478.24+116</f>
        <v>594.24</v>
      </c>
      <c r="K15" s="7"/>
      <c r="L15" s="7">
        <v>258.95999999999998</v>
      </c>
      <c r="M15" s="7"/>
      <c r="N15" s="7"/>
      <c r="O15" s="5">
        <f t="shared" ref="O15" si="6">SUM(J15:N15)</f>
        <v>853.2</v>
      </c>
      <c r="P15" s="7"/>
      <c r="Q15" s="7"/>
      <c r="R15" s="5">
        <f t="shared" si="5"/>
        <v>853.2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3BD02A6859443B0378A93812E9196" ma:contentTypeVersion="8" ma:contentTypeDescription="Create a new document." ma:contentTypeScope="" ma:versionID="9e086ac5770b9ad363fc2291c9cf2dcc">
  <xsd:schema xmlns:xsd="http://www.w3.org/2001/XMLSchema" xmlns:xs="http://www.w3.org/2001/XMLSchema" xmlns:p="http://schemas.microsoft.com/office/2006/metadata/properties" xmlns:ns3="24efecf8-4b7d-423a-8bf6-46b6560ea250" targetNamespace="http://schemas.microsoft.com/office/2006/metadata/properties" ma:root="true" ma:fieldsID="fa00f1f2e0c4a2a046c5abe75efafc53" ns3:_="">
    <xsd:import namespace="24efecf8-4b7d-423a-8bf6-46b6560ea2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fecf8-4b7d-423a-8bf6-46b6560ea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172BF8-34F9-4FB4-BE82-5D2D09E93F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4E349-8AEE-43A4-B436-DE51F59A1E66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4efecf8-4b7d-423a-8bf6-46b6560ea25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333AFB-6B8D-4422-8F68-2AB275A95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fecf8-4b7d-423a-8bf6-46b6560ea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July-Sep 2019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2019-04-03T19:56:24Z</cp:lastPrinted>
  <dcterms:created xsi:type="dcterms:W3CDTF">2015-01-27T19:18:18Z</dcterms:created>
  <dcterms:modified xsi:type="dcterms:W3CDTF">2019-10-15T18:17:15Z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0x0101006703BD02A6859443B0378A93812E9196</vt:lpwstr>
  </property>
</Properties>
</file>