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TF 2018\Web\Public Expenses\"/>
    </mc:Choice>
  </mc:AlternateContent>
  <bookViews>
    <workbookView xWindow="0" yWindow="0" windowWidth="25530" windowHeight="9555"/>
  </bookViews>
  <sheets>
    <sheet name="Q2 Jul - Sep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Q31" i="1" s="1"/>
  <c r="N30" i="1"/>
  <c r="Q30" i="1" s="1"/>
  <c r="N29" i="1"/>
  <c r="Q29" i="1" s="1"/>
  <c r="N28" i="1"/>
  <c r="Q28" i="1" s="1"/>
  <c r="N27" i="1"/>
  <c r="Q27" i="1" s="1"/>
  <c r="I26" i="1"/>
  <c r="N26" i="1" s="1"/>
  <c r="Q26" i="1" s="1"/>
  <c r="N25" i="1"/>
  <c r="Q25" i="1" s="1"/>
  <c r="N24" i="1"/>
  <c r="Q24" i="1" s="1"/>
  <c r="Q23" i="1"/>
  <c r="N23" i="1"/>
  <c r="J22" i="1"/>
  <c r="N22" i="1" s="1"/>
  <c r="Q22" i="1" s="1"/>
  <c r="N21" i="1"/>
  <c r="Q21" i="1" s="1"/>
  <c r="N20" i="1"/>
  <c r="Q20" i="1" s="1"/>
  <c r="N19" i="1"/>
  <c r="Q19" i="1" s="1"/>
  <c r="N18" i="1"/>
  <c r="Q18" i="1" s="1"/>
  <c r="N17" i="1"/>
  <c r="Q17" i="1" s="1"/>
  <c r="N16" i="1"/>
  <c r="Q16" i="1" s="1"/>
  <c r="N15" i="1"/>
  <c r="Q15" i="1" s="1"/>
  <c r="J14" i="1"/>
  <c r="N14" i="1" s="1"/>
  <c r="Q14" i="1" s="1"/>
  <c r="N13" i="1"/>
  <c r="Q13" i="1" s="1"/>
  <c r="I12" i="1"/>
  <c r="N12" i="1" s="1"/>
  <c r="Q12" i="1" s="1"/>
  <c r="J11" i="1"/>
  <c r="N11" i="1" s="1"/>
  <c r="Q11" i="1" s="1"/>
  <c r="N10" i="1"/>
  <c r="Q10" i="1" s="1"/>
  <c r="N9" i="1"/>
  <c r="Q9" i="1" s="1"/>
  <c r="N8" i="1"/>
  <c r="Q8" i="1" s="1"/>
  <c r="N7" i="1"/>
  <c r="Q7" i="1" s="1"/>
  <c r="N6" i="1"/>
  <c r="Q6" i="1" s="1"/>
  <c r="I6" i="1"/>
  <c r="I5" i="1"/>
  <c r="N5" i="1" s="1"/>
  <c r="Q5" i="1" s="1"/>
  <c r="I4" i="1"/>
  <c r="N4" i="1" s="1"/>
  <c r="Q4" i="1" s="1"/>
  <c r="N3" i="1"/>
  <c r="Q3" i="1" s="1"/>
  <c r="J2" i="1"/>
  <c r="N2" i="1" s="1"/>
  <c r="Q2" i="1" s="1"/>
</calcChain>
</file>

<file path=xl/comments1.xml><?xml version="1.0" encoding="utf-8"?>
<comments xmlns="http://schemas.openxmlformats.org/spreadsheetml/2006/main">
  <authors>
    <author>Susana Lee</author>
  </authors>
  <commentList>
    <comment ref="P2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sharedStrings.xml><?xml version="1.0" encoding="utf-8"?>
<sst xmlns="http://schemas.openxmlformats.org/spreadsheetml/2006/main" count="139" uniqueCount="55">
  <si>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</si>
  <si>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</si>
  <si>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</si>
  <si>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</si>
  <si>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</si>
  <si>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</si>
  <si>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</si>
  <si>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</si>
  <si>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</si>
  <si>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</si>
  <si>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</si>
  <si>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</si>
  <si>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</si>
  <si>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</si>
  <si>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</si>
  <si>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</si>
  <si>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</si>
  <si>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Beth Puddicombe</t>
  </si>
  <si>
    <t>VP, Community Investments</t>
  </si>
  <si>
    <t>Seattle, WA</t>
  </si>
  <si>
    <t>Ottawa, ON</t>
  </si>
  <si>
    <t>Sudbury, ON</t>
  </si>
  <si>
    <t>9-29-20173</t>
  </si>
  <si>
    <t>Thunder Bay, ON</t>
  </si>
  <si>
    <t>North Bay, ON</t>
  </si>
  <si>
    <t>Blair Dimock</t>
  </si>
  <si>
    <t>Toronto, ON</t>
  </si>
  <si>
    <t>Winnipeg, MB</t>
  </si>
  <si>
    <t xml:space="preserve"> </t>
  </si>
  <si>
    <t>New York, NY, US</t>
  </si>
  <si>
    <t>Cameron Clark</t>
  </si>
  <si>
    <t>Board Member</t>
  </si>
  <si>
    <t>Travel to attend Board meeting</t>
  </si>
  <si>
    <t>Dan Wilson</t>
  </si>
  <si>
    <t>Chief of Staff</t>
  </si>
  <si>
    <t>Boston, MA</t>
  </si>
  <si>
    <t>Ina Gutium</t>
  </si>
  <si>
    <t>Janet Yale</t>
  </si>
  <si>
    <t>Katharine Bambrick</t>
  </si>
  <si>
    <t>Chief Executive Officer</t>
  </si>
  <si>
    <t>Susan Scotti</t>
  </si>
  <si>
    <t>Thomas Chanzy</t>
  </si>
  <si>
    <t>VP,  Public Affairs</t>
  </si>
  <si>
    <t>Hamilton, ON</t>
  </si>
  <si>
    <t>Calgary, AB</t>
  </si>
  <si>
    <t>Montreal, QC</t>
  </si>
  <si>
    <t>Oakville, ON</t>
  </si>
  <si>
    <t>Tim Jackson</t>
  </si>
  <si>
    <t>VP, Talent and Corporate Services</t>
  </si>
  <si>
    <t>VP, Partnerships &amp; Knowledge</t>
  </si>
  <si>
    <t>Travel to attend sector-related conference</t>
  </si>
  <si>
    <t>Travel to attend a sector-related meeting</t>
  </si>
  <si>
    <t>Travel to attend granting meetings</t>
  </si>
  <si>
    <t>Travel to attend a professional development course</t>
  </si>
  <si>
    <t xml:space="preserve">Travel to attend event on Foundation 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</si>
</sst>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_);\(0\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wrapText="1"/>
    </xf>
    <xf numFmtId="166" fontId="2" fillId="2" borderId="1" xfId="0" applyNumberFormat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6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/>
    <xf numFmtId="43" fontId="3" fillId="0" borderId="1" xfId="1" applyFont="1" applyFill="1" applyBorder="1" applyAlignment="1">
      <alignment horizontal="right"/>
    </xf>
    <xf numFmtId="44" fontId="3" fillId="0" borderId="1" xfId="0" applyNumberFormat="1" applyFont="1" applyFill="1" applyBorder="1" applyAlignment="1">
      <alignment horizontal="right"/>
    </xf>
    <xf numFmtId="44" fontId="3" fillId="3" borderId="1" xfId="2" applyNumberFormat="1" applyFont="1" applyFill="1" applyBorder="1" applyAlignment="1">
      <alignment horizontal="right"/>
    </xf>
    <xf numFmtId="44" fontId="3" fillId="3" borderId="2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4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44" fontId="3" fillId="0" borderId="1" xfId="0" applyNumberFormat="1" applyFont="1" applyFill="1" applyBorder="1" applyAlignment="1"/>
    <xf numFmtId="43" fontId="3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44" fontId="3" fillId="0" borderId="0" xfId="0" applyNumberFormat="1" applyFont="1" applyFill="1" applyAlignment="1">
      <alignment horizontal="left"/>
    </xf>
    <xf numFmtId="0" fontId="3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7" fontId="3" fillId="0" borderId="1" xfId="0" applyNumberFormat="1" applyFont="1" applyFill="1" applyBorder="1" applyAlignment="1">
      <alignment horizontal="right"/>
    </xf>
    <xf numFmtId="44" fontId="3" fillId="0" borderId="1" xfId="2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3" fillId="0" borderId="4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43" fontId="3" fillId="0" borderId="1" xfId="1" applyFont="1" applyFill="1" applyBorder="1"/>
    <xf numFmtId="164" fontId="3" fillId="0" borderId="0" xfId="0" applyNumberFormat="1" applyFont="1" applyFill="1" applyAlignment="1">
      <alignment horizontal="left"/>
    </xf>
    <xf numFmtId="0" fontId="3" fillId="0" borderId="1" xfId="0" applyFont="1" applyBorder="1"/>
    <xf numFmtId="164" fontId="3" fillId="0" borderId="0" xfId="0" applyNumberFormat="1" applyFont="1" applyFill="1" applyBorder="1" applyAlignment="1">
      <alignment horizontal="left"/>
    </xf>
    <xf numFmtId="43" fontId="5" fillId="0" borderId="1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/>
    </xf>
    <xf numFmtId="43" fontId="0" fillId="0" borderId="0" xfId="1" applyFont="1"/>
    <xf numFmtId="0" fontId="3" fillId="0" borderId="0" xfId="0" applyFont="1" applyFill="1" applyBorder="1"/>
    <xf numFmtId="0" fontId="3" fillId="0" borderId="0" xfId="0" applyFont="1" applyFill="1"/>
    <xf numFmtId="44" fontId="0" fillId="0" borderId="0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7"/>
  <sheetViews>
    <sheetView tabSelected="1" topLeftCell="C1" workbookViewId="0">
      <selection activeCell="R32" sqref="R32"/>
    </sheetView>
  </sheetViews>
  <sheetFormatPr defaultRowHeight="14.25" x14ac:dyDescent="0.2"/>
  <cols>
    <col min="1" max="1" width="15.5" customWidth="1"/>
    <col min="2" max="2" width="25.375" customWidth="1"/>
    <col min="3" max="3" width="37.125" customWidth="1"/>
    <col min="4" max="5" width="10.375" customWidth="1"/>
    <col min="6" max="6" width="13.875" customWidth="1"/>
    <col min="9" max="9" width="9" style="38"/>
    <col min="10" max="10" width="10.75" style="38" customWidth="1"/>
    <col min="11" max="11" width="11.75" customWidth="1"/>
    <col min="12" max="12" width="7.625" customWidth="1"/>
    <col min="13" max="13" width="8.625" customWidth="1"/>
    <col min="15" max="15" width="8.125" customWidth="1"/>
    <col min="16" max="16" width="7.875" customWidth="1"/>
    <col min="17" max="17" width="9" customWidth="1"/>
    <col min="18" max="18" width="9" style="5"/>
    <col min="19" max="19" width="9.375" style="5" customWidth="1"/>
    <col min="20" max="20" width="11.125" style="5" customWidth="1"/>
    <col min="21" max="21" width="9" style="5"/>
    <col min="22" max="22" width="9.625" customWidth="1"/>
  </cols>
  <sheetData>
    <row r="1" spans="1:23" ht="36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 t="s">
        <v>16</v>
      </c>
    </row>
    <row r="2" spans="1:23" s="18" customFormat="1" ht="12" x14ac:dyDescent="0.2">
      <c r="A2" s="6" t="s">
        <v>17</v>
      </c>
      <c r="B2" s="7" t="s">
        <v>18</v>
      </c>
      <c r="C2" s="30" t="s">
        <v>50</v>
      </c>
      <c r="D2" s="8">
        <v>42930</v>
      </c>
      <c r="E2" s="8">
        <v>42936</v>
      </c>
      <c r="F2" s="9" t="s">
        <v>19</v>
      </c>
      <c r="G2" s="10"/>
      <c r="H2" s="10"/>
      <c r="I2" s="11"/>
      <c r="J2" s="11">
        <f>24+91.34+71.81</f>
        <v>187.15</v>
      </c>
      <c r="K2" s="11">
        <v>1573.78</v>
      </c>
      <c r="L2" s="12">
        <v>129.86000000000001</v>
      </c>
      <c r="M2" s="12"/>
      <c r="N2" s="13">
        <f t="shared" ref="N2:N31" si="0">SUM(I2:M2)</f>
        <v>1890.79</v>
      </c>
      <c r="O2" s="12"/>
      <c r="P2" s="12"/>
      <c r="Q2" s="14">
        <f t="shared" ref="Q2:Q31" si="1">SUM(N2:P2)</f>
        <v>1890.79</v>
      </c>
      <c r="R2" s="15"/>
      <c r="S2" s="16"/>
      <c r="T2" s="17"/>
      <c r="U2" s="17"/>
    </row>
    <row r="3" spans="1:23" s="18" customFormat="1" ht="12" x14ac:dyDescent="0.2">
      <c r="A3" s="6" t="s">
        <v>17</v>
      </c>
      <c r="B3" s="7" t="s">
        <v>18</v>
      </c>
      <c r="C3" s="30" t="s">
        <v>52</v>
      </c>
      <c r="D3" s="8">
        <v>43012</v>
      </c>
      <c r="E3" s="8">
        <v>43013</v>
      </c>
      <c r="F3" s="9" t="s">
        <v>20</v>
      </c>
      <c r="G3" s="19"/>
      <c r="H3" s="10"/>
      <c r="I3" s="11">
        <v>239.24</v>
      </c>
      <c r="J3" s="20"/>
      <c r="K3" s="11"/>
      <c r="L3" s="12"/>
      <c r="M3" s="12"/>
      <c r="N3" s="13">
        <f t="shared" si="0"/>
        <v>239.24</v>
      </c>
      <c r="O3" s="12"/>
      <c r="P3" s="12"/>
      <c r="Q3" s="14">
        <f t="shared" si="1"/>
        <v>239.24</v>
      </c>
      <c r="R3" s="17"/>
      <c r="S3" s="17"/>
      <c r="T3" s="17"/>
      <c r="U3" s="17"/>
    </row>
    <row r="4" spans="1:23" s="18" customFormat="1" ht="12" x14ac:dyDescent="0.2">
      <c r="A4" s="6" t="s">
        <v>17</v>
      </c>
      <c r="B4" s="7" t="s">
        <v>18</v>
      </c>
      <c r="C4" s="30" t="s">
        <v>52</v>
      </c>
      <c r="D4" s="8">
        <v>43014</v>
      </c>
      <c r="E4" s="8">
        <v>43015</v>
      </c>
      <c r="F4" s="21" t="s">
        <v>21</v>
      </c>
      <c r="G4" s="19"/>
      <c r="H4" s="10"/>
      <c r="I4" s="11">
        <f>103.12+94.12+10</f>
        <v>207.24</v>
      </c>
      <c r="J4" s="11"/>
      <c r="K4" s="11"/>
      <c r="L4" s="12"/>
      <c r="M4" s="12"/>
      <c r="N4" s="13">
        <f t="shared" si="0"/>
        <v>207.24</v>
      </c>
      <c r="O4" s="12"/>
      <c r="P4" s="12"/>
      <c r="Q4" s="14">
        <f t="shared" si="1"/>
        <v>207.24</v>
      </c>
      <c r="R4" s="17"/>
      <c r="S4" s="17"/>
      <c r="T4" s="17"/>
      <c r="U4" s="17"/>
    </row>
    <row r="5" spans="1:23" s="18" customFormat="1" ht="12.75" customHeight="1" x14ac:dyDescent="0.2">
      <c r="A5" s="6" t="s">
        <v>17</v>
      </c>
      <c r="B5" s="7" t="s">
        <v>18</v>
      </c>
      <c r="C5" s="30" t="s">
        <v>52</v>
      </c>
      <c r="D5" s="8" t="s">
        <v>22</v>
      </c>
      <c r="E5" s="8">
        <v>43008</v>
      </c>
      <c r="F5" s="21" t="s">
        <v>23</v>
      </c>
      <c r="G5" s="19"/>
      <c r="H5" s="10"/>
      <c r="I5" s="11">
        <f>135.12+90.12</f>
        <v>225.24</v>
      </c>
      <c r="J5" s="11"/>
      <c r="K5" s="11">
        <v>139</v>
      </c>
      <c r="L5" s="12"/>
      <c r="M5" s="12"/>
      <c r="N5" s="13">
        <f t="shared" si="0"/>
        <v>364.24</v>
      </c>
      <c r="O5" s="12"/>
      <c r="P5" s="12"/>
      <c r="Q5" s="14">
        <f t="shared" si="1"/>
        <v>364.24</v>
      </c>
      <c r="R5" s="17"/>
      <c r="S5" s="16"/>
      <c r="T5" s="17"/>
      <c r="U5" s="17"/>
      <c r="W5" s="22"/>
    </row>
    <row r="6" spans="1:23" s="18" customFormat="1" ht="12" x14ac:dyDescent="0.2">
      <c r="A6" s="6" t="s">
        <v>17</v>
      </c>
      <c r="B6" s="23" t="s">
        <v>18</v>
      </c>
      <c r="C6" s="30" t="s">
        <v>52</v>
      </c>
      <c r="D6" s="8">
        <v>43004</v>
      </c>
      <c r="E6" s="8">
        <v>43005</v>
      </c>
      <c r="F6" s="21" t="s">
        <v>24</v>
      </c>
      <c r="G6" s="19"/>
      <c r="H6" s="10"/>
      <c r="I6" s="11">
        <f>304.13+100+10</f>
        <v>414.13</v>
      </c>
      <c r="J6" s="11"/>
      <c r="K6" s="11"/>
      <c r="L6" s="12"/>
      <c r="M6" s="12"/>
      <c r="N6" s="13">
        <f t="shared" si="0"/>
        <v>414.13</v>
      </c>
      <c r="O6" s="12"/>
      <c r="P6" s="12"/>
      <c r="Q6" s="14">
        <f t="shared" si="1"/>
        <v>414.13</v>
      </c>
      <c r="R6" s="17"/>
      <c r="S6" s="16"/>
      <c r="T6" s="17"/>
      <c r="U6" s="17"/>
      <c r="W6" s="22"/>
    </row>
    <row r="7" spans="1:23" s="18" customFormat="1" ht="12.75" customHeight="1" x14ac:dyDescent="0.2">
      <c r="A7" s="6" t="s">
        <v>25</v>
      </c>
      <c r="B7" s="24" t="s">
        <v>49</v>
      </c>
      <c r="C7" s="30" t="s">
        <v>51</v>
      </c>
      <c r="D7" s="8">
        <v>42908</v>
      </c>
      <c r="E7" s="8">
        <v>42908</v>
      </c>
      <c r="F7" s="21" t="s">
        <v>26</v>
      </c>
      <c r="G7" s="25">
        <v>10</v>
      </c>
      <c r="H7" s="19"/>
      <c r="I7" s="11"/>
      <c r="J7" s="11"/>
      <c r="K7" s="11"/>
      <c r="L7" s="26"/>
      <c r="M7" s="26"/>
      <c r="N7" s="13">
        <f t="shared" si="0"/>
        <v>0</v>
      </c>
      <c r="O7" s="12">
        <v>103.96</v>
      </c>
      <c r="P7" s="12"/>
      <c r="Q7" s="14">
        <f t="shared" si="1"/>
        <v>103.96</v>
      </c>
      <c r="R7" s="17"/>
      <c r="S7" s="16"/>
      <c r="T7" s="17"/>
      <c r="U7" s="17"/>
    </row>
    <row r="8" spans="1:23" s="18" customFormat="1" ht="12" x14ac:dyDescent="0.2">
      <c r="A8" s="6" t="s">
        <v>25</v>
      </c>
      <c r="B8" s="24" t="s">
        <v>49</v>
      </c>
      <c r="C8" s="30" t="s">
        <v>51</v>
      </c>
      <c r="D8" s="8">
        <v>42894</v>
      </c>
      <c r="E8" s="8">
        <v>42894</v>
      </c>
      <c r="F8" s="9" t="s">
        <v>20</v>
      </c>
      <c r="G8" s="12"/>
      <c r="H8" s="19"/>
      <c r="I8" s="11"/>
      <c r="J8" s="27">
        <v>26.55</v>
      </c>
      <c r="K8" s="11"/>
      <c r="L8" s="26"/>
      <c r="M8" s="26"/>
      <c r="N8" s="13">
        <f t="shared" si="0"/>
        <v>26.55</v>
      </c>
      <c r="O8" s="12"/>
      <c r="P8" s="12"/>
      <c r="Q8" s="14">
        <f t="shared" si="1"/>
        <v>26.55</v>
      </c>
      <c r="R8" s="17"/>
      <c r="S8" s="16"/>
      <c r="T8" s="17"/>
      <c r="U8" s="17"/>
    </row>
    <row r="9" spans="1:23" s="18" customFormat="1" ht="12" x14ac:dyDescent="0.2">
      <c r="A9" s="28" t="s">
        <v>25</v>
      </c>
      <c r="B9" s="24" t="s">
        <v>49</v>
      </c>
      <c r="C9" s="30" t="s">
        <v>50</v>
      </c>
      <c r="D9" s="8">
        <v>42894</v>
      </c>
      <c r="E9" s="8">
        <v>42894</v>
      </c>
      <c r="F9" s="9" t="s">
        <v>20</v>
      </c>
      <c r="G9" s="12"/>
      <c r="H9" s="19"/>
      <c r="I9" s="11"/>
      <c r="J9" s="11">
        <v>21.28</v>
      </c>
      <c r="K9" s="11"/>
      <c r="L9" s="26"/>
      <c r="M9" s="26"/>
      <c r="N9" s="13">
        <f t="shared" si="0"/>
        <v>21.28</v>
      </c>
      <c r="O9" s="12"/>
      <c r="P9" s="12"/>
      <c r="Q9" s="14">
        <f t="shared" si="1"/>
        <v>21.28</v>
      </c>
      <c r="R9" s="17"/>
      <c r="S9" s="17"/>
      <c r="T9" s="17"/>
      <c r="U9" s="17"/>
    </row>
    <row r="10" spans="1:23" s="18" customFormat="1" ht="12" x14ac:dyDescent="0.2">
      <c r="A10" s="6" t="s">
        <v>25</v>
      </c>
      <c r="B10" s="24" t="s">
        <v>49</v>
      </c>
      <c r="C10" s="30" t="s">
        <v>50</v>
      </c>
      <c r="D10" s="8">
        <v>42896</v>
      </c>
      <c r="E10" s="8">
        <v>42896</v>
      </c>
      <c r="F10" s="9" t="s">
        <v>27</v>
      </c>
      <c r="G10" s="19"/>
      <c r="H10" s="10"/>
      <c r="I10" s="11"/>
      <c r="J10" s="20">
        <v>20.7</v>
      </c>
      <c r="K10" s="11"/>
      <c r="L10" s="12"/>
      <c r="M10" s="12"/>
      <c r="N10" s="13">
        <f t="shared" si="0"/>
        <v>20.7</v>
      </c>
      <c r="O10" s="12"/>
      <c r="P10" s="12"/>
      <c r="Q10" s="14">
        <f t="shared" si="1"/>
        <v>20.7</v>
      </c>
      <c r="R10" s="17"/>
      <c r="S10" s="17"/>
      <c r="T10" s="17"/>
      <c r="U10" s="17"/>
    </row>
    <row r="11" spans="1:23" s="18" customFormat="1" ht="12" x14ac:dyDescent="0.2">
      <c r="A11" s="6" t="s">
        <v>25</v>
      </c>
      <c r="B11" s="24" t="s">
        <v>49</v>
      </c>
      <c r="C11" s="30" t="s">
        <v>50</v>
      </c>
      <c r="D11" s="8">
        <v>42961</v>
      </c>
      <c r="E11" s="8">
        <v>42962</v>
      </c>
      <c r="F11" s="9" t="s">
        <v>20</v>
      </c>
      <c r="G11" s="19"/>
      <c r="H11" s="10"/>
      <c r="I11" s="11" t="s">
        <v>28</v>
      </c>
      <c r="J11" s="11">
        <f>125-40.5</f>
        <v>84.5</v>
      </c>
      <c r="K11" s="11"/>
      <c r="L11" s="12"/>
      <c r="M11" s="12"/>
      <c r="N11" s="13">
        <f t="shared" si="0"/>
        <v>84.5</v>
      </c>
      <c r="O11" s="12"/>
      <c r="P11" s="12"/>
      <c r="Q11" s="14">
        <f t="shared" si="1"/>
        <v>84.5</v>
      </c>
      <c r="R11" s="15"/>
      <c r="S11" s="17"/>
      <c r="T11" s="17"/>
      <c r="U11" s="17"/>
    </row>
    <row r="12" spans="1:23" s="18" customFormat="1" ht="12" x14ac:dyDescent="0.2">
      <c r="A12" s="6" t="s">
        <v>25</v>
      </c>
      <c r="B12" s="24" t="s">
        <v>49</v>
      </c>
      <c r="C12" s="30" t="s">
        <v>51</v>
      </c>
      <c r="D12" s="8">
        <v>43004</v>
      </c>
      <c r="E12" s="8">
        <v>43007</v>
      </c>
      <c r="F12" s="9" t="s">
        <v>29</v>
      </c>
      <c r="G12" s="10"/>
      <c r="H12" s="10"/>
      <c r="I12" s="11">
        <f>457.97+205.27</f>
        <v>663.24</v>
      </c>
      <c r="J12" s="11"/>
      <c r="K12" s="11"/>
      <c r="L12" s="12"/>
      <c r="M12" s="12"/>
      <c r="N12" s="13">
        <f t="shared" si="0"/>
        <v>663.24</v>
      </c>
      <c r="O12" s="12"/>
      <c r="P12" s="12"/>
      <c r="Q12" s="14">
        <f t="shared" si="1"/>
        <v>663.24</v>
      </c>
      <c r="R12" s="15"/>
      <c r="S12" s="16"/>
      <c r="T12" s="17"/>
      <c r="U12" s="17"/>
    </row>
    <row r="13" spans="1:23" s="18" customFormat="1" ht="12" x14ac:dyDescent="0.2">
      <c r="A13" s="6" t="s">
        <v>30</v>
      </c>
      <c r="B13" s="9" t="s">
        <v>31</v>
      </c>
      <c r="C13" s="30" t="s">
        <v>32</v>
      </c>
      <c r="D13" s="8">
        <v>42901</v>
      </c>
      <c r="E13" s="8">
        <v>42901</v>
      </c>
      <c r="F13" s="21" t="s">
        <v>26</v>
      </c>
      <c r="G13" s="12"/>
      <c r="H13" s="19"/>
      <c r="I13" s="11"/>
      <c r="J13" s="31">
        <v>20</v>
      </c>
      <c r="K13" s="11"/>
      <c r="L13" s="26"/>
      <c r="M13" s="26"/>
      <c r="N13" s="13">
        <f t="shared" si="0"/>
        <v>20</v>
      </c>
      <c r="O13" s="12"/>
      <c r="P13" s="12"/>
      <c r="Q13" s="14">
        <f t="shared" si="1"/>
        <v>20</v>
      </c>
      <c r="R13" s="15"/>
      <c r="S13" s="17"/>
      <c r="T13" s="17"/>
      <c r="U13" s="17"/>
    </row>
    <row r="14" spans="1:23" s="18" customFormat="1" ht="12" x14ac:dyDescent="0.2">
      <c r="A14" s="6" t="s">
        <v>33</v>
      </c>
      <c r="B14" s="29" t="s">
        <v>34</v>
      </c>
      <c r="C14" s="7" t="s">
        <v>53</v>
      </c>
      <c r="D14" s="8">
        <v>42903</v>
      </c>
      <c r="E14" s="8">
        <v>42909</v>
      </c>
      <c r="F14" s="21" t="s">
        <v>35</v>
      </c>
      <c r="G14" s="12"/>
      <c r="H14" s="19"/>
      <c r="I14" s="11">
        <v>694.27</v>
      </c>
      <c r="J14" s="11">
        <f>79.63+28+65.48+46+57.28</f>
        <v>276.39</v>
      </c>
      <c r="K14" s="11">
        <v>371.73</v>
      </c>
      <c r="L14" s="26">
        <v>209.15</v>
      </c>
      <c r="M14" s="26"/>
      <c r="N14" s="13">
        <f t="shared" si="0"/>
        <v>1551.54</v>
      </c>
      <c r="O14" s="12"/>
      <c r="P14" s="12"/>
      <c r="Q14" s="14">
        <f t="shared" si="1"/>
        <v>1551.54</v>
      </c>
      <c r="R14" s="15"/>
      <c r="S14" s="17"/>
      <c r="T14" s="17"/>
      <c r="U14" s="17"/>
      <c r="V14" s="32"/>
    </row>
    <row r="15" spans="1:23" s="18" customFormat="1" ht="12" x14ac:dyDescent="0.2">
      <c r="A15" s="9" t="s">
        <v>36</v>
      </c>
      <c r="B15" s="33" t="s">
        <v>48</v>
      </c>
      <c r="C15" s="7" t="s">
        <v>53</v>
      </c>
      <c r="D15" s="8">
        <v>42957</v>
      </c>
      <c r="E15" s="8">
        <v>42957</v>
      </c>
      <c r="F15" s="21" t="s">
        <v>26</v>
      </c>
      <c r="G15" s="12"/>
      <c r="H15" s="19"/>
      <c r="I15" s="11"/>
      <c r="J15" s="11">
        <v>17.5</v>
      </c>
      <c r="K15" s="11"/>
      <c r="L15" s="26"/>
      <c r="M15" s="26"/>
      <c r="N15" s="13">
        <f t="shared" si="0"/>
        <v>17.5</v>
      </c>
      <c r="O15" s="12"/>
      <c r="P15" s="12"/>
      <c r="Q15" s="14">
        <f t="shared" si="1"/>
        <v>17.5</v>
      </c>
      <c r="R15" s="15"/>
      <c r="S15" s="17"/>
      <c r="T15" s="17"/>
      <c r="U15" s="17"/>
      <c r="V15" s="32"/>
    </row>
    <row r="16" spans="1:23" s="18" customFormat="1" ht="12" x14ac:dyDescent="0.2">
      <c r="A16" s="6" t="s">
        <v>37</v>
      </c>
      <c r="B16" s="7" t="s">
        <v>31</v>
      </c>
      <c r="C16" s="7" t="s">
        <v>32</v>
      </c>
      <c r="D16" s="8">
        <v>42915</v>
      </c>
      <c r="E16" s="8">
        <v>42915</v>
      </c>
      <c r="F16" s="21" t="s">
        <v>26</v>
      </c>
      <c r="G16" s="12"/>
      <c r="H16" s="19"/>
      <c r="I16" s="11"/>
      <c r="J16" s="11">
        <v>16.25</v>
      </c>
      <c r="K16" s="11"/>
      <c r="L16" s="26"/>
      <c r="M16" s="26"/>
      <c r="N16" s="13">
        <f t="shared" si="0"/>
        <v>16.25</v>
      </c>
      <c r="O16" s="12"/>
      <c r="P16" s="12"/>
      <c r="Q16" s="14">
        <f t="shared" si="1"/>
        <v>16.25</v>
      </c>
      <c r="R16" s="15"/>
      <c r="S16" s="17"/>
      <c r="T16" s="17"/>
      <c r="U16" s="17"/>
      <c r="W16" s="32"/>
    </row>
    <row r="17" spans="1:22" s="18" customFormat="1" ht="12" x14ac:dyDescent="0.2">
      <c r="A17" s="9" t="s">
        <v>38</v>
      </c>
      <c r="B17" s="9" t="s">
        <v>39</v>
      </c>
      <c r="C17" s="30" t="s">
        <v>52</v>
      </c>
      <c r="D17" s="8">
        <v>43007</v>
      </c>
      <c r="E17" s="8">
        <v>43007</v>
      </c>
      <c r="F17" s="21" t="s">
        <v>23</v>
      </c>
      <c r="G17" s="19"/>
      <c r="H17" s="10"/>
      <c r="I17" s="11"/>
      <c r="J17" s="11"/>
      <c r="K17" s="11">
        <v>139</v>
      </c>
      <c r="L17" s="12"/>
      <c r="M17" s="12"/>
      <c r="N17" s="13">
        <f t="shared" si="0"/>
        <v>139</v>
      </c>
      <c r="O17" s="12"/>
      <c r="P17" s="12"/>
      <c r="Q17" s="14">
        <f t="shared" si="1"/>
        <v>139</v>
      </c>
      <c r="R17" s="15"/>
      <c r="S17" s="17"/>
      <c r="T17" s="17"/>
      <c r="U17" s="17"/>
    </row>
    <row r="18" spans="1:22" s="18" customFormat="1" ht="12" x14ac:dyDescent="0.2">
      <c r="A18" s="9" t="s">
        <v>38</v>
      </c>
      <c r="B18" s="9" t="s">
        <v>39</v>
      </c>
      <c r="C18" s="30" t="s">
        <v>52</v>
      </c>
      <c r="D18" s="8">
        <v>43004</v>
      </c>
      <c r="E18" s="8">
        <v>43005</v>
      </c>
      <c r="F18" s="21" t="s">
        <v>24</v>
      </c>
      <c r="G18" s="19"/>
      <c r="H18" s="10"/>
      <c r="I18" s="11">
        <v>748.25</v>
      </c>
      <c r="J18" s="11"/>
      <c r="K18" s="11"/>
      <c r="L18" s="12"/>
      <c r="M18" s="12"/>
      <c r="N18" s="13">
        <f t="shared" si="0"/>
        <v>748.25</v>
      </c>
      <c r="O18" s="12"/>
      <c r="P18" s="12"/>
      <c r="Q18" s="14">
        <f t="shared" si="1"/>
        <v>748.25</v>
      </c>
      <c r="R18" s="15"/>
      <c r="S18" s="17"/>
      <c r="T18" s="17"/>
      <c r="U18" s="17"/>
    </row>
    <row r="19" spans="1:22" s="18" customFormat="1" ht="12" x14ac:dyDescent="0.2">
      <c r="A19" s="9" t="s">
        <v>38</v>
      </c>
      <c r="B19" s="9" t="s">
        <v>39</v>
      </c>
      <c r="C19" s="30" t="s">
        <v>52</v>
      </c>
      <c r="D19" s="8">
        <v>43014</v>
      </c>
      <c r="E19" s="8">
        <v>43015</v>
      </c>
      <c r="F19" s="21" t="s">
        <v>21</v>
      </c>
      <c r="G19" s="12"/>
      <c r="H19" s="19"/>
      <c r="I19" s="11">
        <v>198.25</v>
      </c>
      <c r="J19" s="11"/>
      <c r="K19" s="11"/>
      <c r="L19" s="26"/>
      <c r="M19" s="26"/>
      <c r="N19" s="13">
        <f t="shared" si="0"/>
        <v>198.25</v>
      </c>
      <c r="O19" s="12"/>
      <c r="P19" s="12"/>
      <c r="Q19" s="14">
        <f t="shared" si="1"/>
        <v>198.25</v>
      </c>
      <c r="R19" s="15"/>
      <c r="S19" s="16"/>
      <c r="T19" s="17"/>
      <c r="U19" s="17"/>
    </row>
    <row r="20" spans="1:22" s="18" customFormat="1" ht="12" x14ac:dyDescent="0.2">
      <c r="A20" s="9" t="s">
        <v>38</v>
      </c>
      <c r="B20" s="9" t="s">
        <v>39</v>
      </c>
      <c r="C20" s="30" t="s">
        <v>52</v>
      </c>
      <c r="D20" s="8">
        <v>43007</v>
      </c>
      <c r="E20" s="8">
        <v>43008</v>
      </c>
      <c r="F20" s="21" t="s">
        <v>23</v>
      </c>
      <c r="G20" s="12"/>
      <c r="H20" s="19"/>
      <c r="I20" s="11">
        <v>339.25</v>
      </c>
      <c r="J20" s="11"/>
      <c r="K20" s="11"/>
      <c r="L20" s="26"/>
      <c r="M20" s="26"/>
      <c r="N20" s="13">
        <f t="shared" si="0"/>
        <v>339.25</v>
      </c>
      <c r="O20" s="12"/>
      <c r="P20" s="12"/>
      <c r="Q20" s="14">
        <f t="shared" si="1"/>
        <v>339.25</v>
      </c>
      <c r="R20" s="15"/>
      <c r="S20" s="16"/>
      <c r="T20" s="17"/>
      <c r="U20" s="17"/>
    </row>
    <row r="21" spans="1:22" s="18" customFormat="1" ht="12" x14ac:dyDescent="0.2">
      <c r="A21" s="6" t="s">
        <v>40</v>
      </c>
      <c r="B21" s="7" t="s">
        <v>31</v>
      </c>
      <c r="C21" s="7" t="s">
        <v>32</v>
      </c>
      <c r="D21" s="8">
        <v>42897</v>
      </c>
      <c r="E21" s="8">
        <v>42897</v>
      </c>
      <c r="F21" s="21" t="s">
        <v>26</v>
      </c>
      <c r="G21" s="12"/>
      <c r="H21" s="19"/>
      <c r="I21" s="11">
        <v>484.25</v>
      </c>
      <c r="J21" s="11"/>
      <c r="K21" s="11"/>
      <c r="L21" s="26"/>
      <c r="M21" s="26"/>
      <c r="N21" s="13">
        <f t="shared" si="0"/>
        <v>484.25</v>
      </c>
      <c r="O21" s="12"/>
      <c r="P21" s="12"/>
      <c r="Q21" s="14">
        <f t="shared" si="1"/>
        <v>484.25</v>
      </c>
      <c r="R21" s="15"/>
      <c r="S21" s="17"/>
      <c r="T21" s="17"/>
      <c r="U21" s="17"/>
    </row>
    <row r="22" spans="1:22" s="18" customFormat="1" ht="12" x14ac:dyDescent="0.2">
      <c r="A22" s="6" t="s">
        <v>40</v>
      </c>
      <c r="B22" s="7" t="s">
        <v>31</v>
      </c>
      <c r="C22" s="7" t="s">
        <v>32</v>
      </c>
      <c r="D22" s="8">
        <v>42987</v>
      </c>
      <c r="E22" s="8">
        <v>42988</v>
      </c>
      <c r="F22" s="21" t="s">
        <v>26</v>
      </c>
      <c r="G22" s="12"/>
      <c r="H22" s="19"/>
      <c r="I22" s="11"/>
      <c r="J22" s="11">
        <f>16.8+65.35+6+32.74</f>
        <v>120.88999999999999</v>
      </c>
      <c r="K22" s="11">
        <v>204.98</v>
      </c>
      <c r="L22" s="26">
        <v>28.76</v>
      </c>
      <c r="M22" s="26"/>
      <c r="N22" s="13">
        <f t="shared" si="0"/>
        <v>354.63</v>
      </c>
      <c r="O22" s="12"/>
      <c r="P22" s="12"/>
      <c r="Q22" s="14">
        <f t="shared" si="1"/>
        <v>354.63</v>
      </c>
      <c r="R22" s="15"/>
      <c r="S22" s="17"/>
      <c r="T22" s="17"/>
      <c r="U22" s="17"/>
    </row>
    <row r="23" spans="1:22" s="18" customFormat="1" ht="12" x14ac:dyDescent="0.2">
      <c r="A23" s="9" t="s">
        <v>41</v>
      </c>
      <c r="B23" s="21" t="s">
        <v>42</v>
      </c>
      <c r="C23" s="30" t="s">
        <v>51</v>
      </c>
      <c r="D23" s="8">
        <v>42899</v>
      </c>
      <c r="E23" s="8">
        <v>42899</v>
      </c>
      <c r="F23" s="21" t="s">
        <v>26</v>
      </c>
      <c r="G23" s="12"/>
      <c r="H23" s="19"/>
      <c r="I23" s="11"/>
      <c r="J23" s="11"/>
      <c r="K23" s="11"/>
      <c r="L23" s="26"/>
      <c r="M23" s="26"/>
      <c r="N23" s="13">
        <f t="shared" si="0"/>
        <v>0</v>
      </c>
      <c r="O23" s="12"/>
      <c r="P23" s="12">
        <v>75.22</v>
      </c>
      <c r="Q23" s="14">
        <f t="shared" si="1"/>
        <v>75.22</v>
      </c>
      <c r="R23" s="15"/>
      <c r="S23" s="34"/>
      <c r="T23" s="17"/>
      <c r="U23" s="34"/>
    </row>
    <row r="24" spans="1:22" s="18" customFormat="1" ht="12" x14ac:dyDescent="0.2">
      <c r="A24" s="9" t="s">
        <v>41</v>
      </c>
      <c r="B24" s="21" t="s">
        <v>42</v>
      </c>
      <c r="C24" s="30" t="s">
        <v>51</v>
      </c>
      <c r="D24" s="8">
        <v>42908</v>
      </c>
      <c r="E24" s="8">
        <v>42908</v>
      </c>
      <c r="F24" s="21" t="s">
        <v>26</v>
      </c>
      <c r="G24" s="19"/>
      <c r="H24" s="10"/>
      <c r="I24" s="11"/>
      <c r="J24" s="11">
        <v>5.3</v>
      </c>
      <c r="K24" s="11"/>
      <c r="L24" s="12"/>
      <c r="M24" s="12"/>
      <c r="N24" s="13">
        <f t="shared" si="0"/>
        <v>5.3</v>
      </c>
      <c r="O24" s="12"/>
      <c r="P24" s="12"/>
      <c r="Q24" s="14">
        <f t="shared" si="1"/>
        <v>5.3</v>
      </c>
      <c r="R24" s="15"/>
      <c r="S24" s="17"/>
      <c r="T24" s="17"/>
      <c r="U24" s="17"/>
    </row>
    <row r="25" spans="1:22" s="18" customFormat="1" ht="12" x14ac:dyDescent="0.2">
      <c r="A25" s="9" t="s">
        <v>41</v>
      </c>
      <c r="B25" s="21" t="s">
        <v>42</v>
      </c>
      <c r="C25" s="30" t="s">
        <v>54</v>
      </c>
      <c r="D25" s="8">
        <v>42934</v>
      </c>
      <c r="E25" s="8">
        <v>42934</v>
      </c>
      <c r="F25" s="9" t="s">
        <v>43</v>
      </c>
      <c r="G25" s="12"/>
      <c r="H25" s="19"/>
      <c r="I25" s="11"/>
      <c r="J25" s="35">
        <v>73.28</v>
      </c>
      <c r="K25" s="11"/>
      <c r="L25" s="12"/>
      <c r="M25" s="12"/>
      <c r="N25" s="13">
        <f t="shared" si="0"/>
        <v>73.28</v>
      </c>
      <c r="O25" s="12"/>
      <c r="P25" s="12"/>
      <c r="Q25" s="14">
        <f t="shared" si="1"/>
        <v>73.28</v>
      </c>
      <c r="R25" s="15"/>
      <c r="S25" s="16"/>
      <c r="T25" s="17"/>
      <c r="U25" s="17"/>
    </row>
    <row r="26" spans="1:22" s="18" customFormat="1" ht="12" x14ac:dyDescent="0.2">
      <c r="A26" s="9" t="s">
        <v>41</v>
      </c>
      <c r="B26" s="36" t="s">
        <v>42</v>
      </c>
      <c r="C26" s="30" t="s">
        <v>51</v>
      </c>
      <c r="D26" s="8">
        <v>43054</v>
      </c>
      <c r="E26" s="8">
        <v>43055</v>
      </c>
      <c r="F26" s="21" t="s">
        <v>44</v>
      </c>
      <c r="G26" s="12"/>
      <c r="H26" s="19"/>
      <c r="I26" s="11">
        <f>19+175</f>
        <v>194</v>
      </c>
      <c r="J26" s="11"/>
      <c r="K26" s="11"/>
      <c r="L26" s="12"/>
      <c r="M26" s="12"/>
      <c r="N26" s="13">
        <f t="shared" si="0"/>
        <v>194</v>
      </c>
      <c r="O26" s="12"/>
      <c r="P26" s="12"/>
      <c r="Q26" s="14">
        <f t="shared" si="1"/>
        <v>194</v>
      </c>
      <c r="R26" s="15"/>
      <c r="S26" s="17"/>
      <c r="T26" s="17"/>
      <c r="U26" s="17"/>
    </row>
    <row r="27" spans="1:22" s="18" customFormat="1" ht="12" x14ac:dyDescent="0.2">
      <c r="A27" s="9" t="s">
        <v>41</v>
      </c>
      <c r="B27" s="36" t="s">
        <v>42</v>
      </c>
      <c r="C27" s="30" t="s">
        <v>51</v>
      </c>
      <c r="D27" s="8">
        <v>43067</v>
      </c>
      <c r="E27" s="8">
        <v>43068</v>
      </c>
      <c r="F27" s="21" t="s">
        <v>44</v>
      </c>
      <c r="G27" s="12"/>
      <c r="H27" s="19"/>
      <c r="I27" s="11">
        <v>781.25</v>
      </c>
      <c r="J27" s="11"/>
      <c r="K27" s="11"/>
      <c r="L27" s="12"/>
      <c r="M27" s="12"/>
      <c r="N27" s="13">
        <f t="shared" si="0"/>
        <v>781.25</v>
      </c>
      <c r="O27" s="12"/>
      <c r="P27" s="12"/>
      <c r="Q27" s="14">
        <f t="shared" si="1"/>
        <v>781.25</v>
      </c>
      <c r="R27" s="15"/>
      <c r="S27" s="16"/>
      <c r="T27" s="34"/>
      <c r="U27" s="17"/>
    </row>
    <row r="28" spans="1:22" s="18" customFormat="1" ht="12" x14ac:dyDescent="0.2">
      <c r="A28" s="9" t="s">
        <v>41</v>
      </c>
      <c r="B28" s="36" t="s">
        <v>42</v>
      </c>
      <c r="C28" s="30" t="s">
        <v>51</v>
      </c>
      <c r="D28" s="8">
        <v>43025</v>
      </c>
      <c r="E28" s="8">
        <v>43026</v>
      </c>
      <c r="F28" s="21" t="s">
        <v>45</v>
      </c>
      <c r="G28" s="12"/>
      <c r="H28" s="19"/>
      <c r="I28" s="11">
        <v>221.73</v>
      </c>
      <c r="J28" s="27"/>
      <c r="K28" s="11"/>
      <c r="L28" s="26"/>
      <c r="M28" s="26"/>
      <c r="N28" s="13">
        <f t="shared" si="0"/>
        <v>221.73</v>
      </c>
      <c r="O28" s="12"/>
      <c r="P28" s="12"/>
      <c r="Q28" s="14">
        <f t="shared" si="1"/>
        <v>221.73</v>
      </c>
      <c r="R28" s="15"/>
      <c r="S28" s="37"/>
      <c r="T28" s="34"/>
      <c r="U28" s="17"/>
    </row>
    <row r="29" spans="1:22" s="18" customFormat="1" ht="12" x14ac:dyDescent="0.2">
      <c r="A29" s="9" t="s">
        <v>41</v>
      </c>
      <c r="B29" s="36" t="s">
        <v>42</v>
      </c>
      <c r="C29" s="30" t="s">
        <v>50</v>
      </c>
      <c r="D29" s="8">
        <v>43035</v>
      </c>
      <c r="E29" s="8">
        <v>43036</v>
      </c>
      <c r="F29" s="9" t="s">
        <v>20</v>
      </c>
      <c r="G29" s="12"/>
      <c r="H29" s="19"/>
      <c r="I29" s="11">
        <v>229.24</v>
      </c>
      <c r="J29" s="11"/>
      <c r="K29" s="11"/>
      <c r="L29" s="26"/>
      <c r="M29" s="26"/>
      <c r="N29" s="13">
        <f t="shared" si="0"/>
        <v>229.24</v>
      </c>
      <c r="O29" s="12"/>
      <c r="P29" s="12"/>
      <c r="Q29" s="14">
        <f t="shared" si="1"/>
        <v>229.24</v>
      </c>
      <c r="R29" s="15"/>
      <c r="S29" s="17"/>
      <c r="T29" s="17"/>
      <c r="U29" s="16"/>
    </row>
    <row r="30" spans="1:22" s="18" customFormat="1" ht="12" x14ac:dyDescent="0.2">
      <c r="A30" s="9" t="s">
        <v>41</v>
      </c>
      <c r="B30" s="36" t="s">
        <v>42</v>
      </c>
      <c r="C30" s="30" t="s">
        <v>54</v>
      </c>
      <c r="D30" s="8">
        <v>42993</v>
      </c>
      <c r="E30" s="8">
        <v>42993</v>
      </c>
      <c r="F30" s="9" t="s">
        <v>46</v>
      </c>
      <c r="G30" s="12"/>
      <c r="H30" s="19"/>
      <c r="I30" s="11"/>
      <c r="J30" s="11">
        <v>31.2</v>
      </c>
      <c r="K30" s="11"/>
      <c r="L30" s="26"/>
      <c r="M30" s="26"/>
      <c r="N30" s="13">
        <f t="shared" si="0"/>
        <v>31.2</v>
      </c>
      <c r="O30" s="12"/>
      <c r="P30" s="12"/>
      <c r="Q30" s="14">
        <f t="shared" si="1"/>
        <v>31.2</v>
      </c>
      <c r="R30" s="15"/>
      <c r="S30" s="16"/>
      <c r="T30" s="17"/>
      <c r="U30" s="17"/>
    </row>
    <row r="31" spans="1:22" s="18" customFormat="1" ht="12" x14ac:dyDescent="0.2">
      <c r="A31" s="6" t="s">
        <v>47</v>
      </c>
      <c r="B31" s="23" t="s">
        <v>31</v>
      </c>
      <c r="C31" s="7" t="s">
        <v>32</v>
      </c>
      <c r="D31" s="8">
        <v>42898</v>
      </c>
      <c r="E31" s="8">
        <v>42898</v>
      </c>
      <c r="F31" s="21" t="s">
        <v>26</v>
      </c>
      <c r="G31" s="12"/>
      <c r="H31" s="19"/>
      <c r="I31" s="11"/>
      <c r="J31" s="11"/>
      <c r="K31" s="11">
        <v>204.29</v>
      </c>
      <c r="L31" s="26"/>
      <c r="M31" s="26"/>
      <c r="N31" s="13">
        <f t="shared" si="0"/>
        <v>204.29</v>
      </c>
      <c r="O31" s="12"/>
      <c r="P31" s="12"/>
      <c r="Q31" s="14">
        <f t="shared" si="1"/>
        <v>204.29</v>
      </c>
      <c r="R31" s="15"/>
      <c r="S31" s="17"/>
      <c r="T31" s="17"/>
      <c r="U31" s="16"/>
    </row>
    <row r="32" spans="1:22" x14ac:dyDescent="0.2">
      <c r="U32" s="39"/>
      <c r="V32" s="40"/>
    </row>
    <row r="33" spans="20:22" x14ac:dyDescent="0.2">
      <c r="T33" s="41"/>
      <c r="U33" s="39"/>
      <c r="V33" s="40"/>
    </row>
    <row r="34" spans="20:22" x14ac:dyDescent="0.2">
      <c r="T34" s="41"/>
      <c r="U34" s="39"/>
      <c r="V34" s="40"/>
    </row>
    <row r="35" spans="20:22" x14ac:dyDescent="0.2">
      <c r="T35" s="41"/>
      <c r="U35" s="39"/>
      <c r="V35" s="40"/>
    </row>
    <row r="36" spans="20:22" x14ac:dyDescent="0.2">
      <c r="T36" s="41"/>
      <c r="U36" s="39"/>
      <c r="V36" s="40"/>
    </row>
    <row r="37" spans="20:22" x14ac:dyDescent="0.2">
      <c r="T37" s="41"/>
      <c r="U37" s="39"/>
      <c r="V37" s="40"/>
    </row>
    <row r="38" spans="20:22" x14ac:dyDescent="0.2">
      <c r="T38" s="41"/>
      <c r="U38" s="39"/>
      <c r="V38" s="40"/>
    </row>
    <row r="39" spans="20:22" x14ac:dyDescent="0.2">
      <c r="T39" s="41"/>
      <c r="U39" s="39"/>
      <c r="V39" s="40"/>
    </row>
    <row r="40" spans="20:22" x14ac:dyDescent="0.2">
      <c r="U40" s="39"/>
      <c r="V40" s="40"/>
    </row>
    <row r="41" spans="20:22" x14ac:dyDescent="0.2">
      <c r="U41" s="39"/>
      <c r="V41" s="40"/>
    </row>
    <row r="42" spans="20:22" x14ac:dyDescent="0.2">
      <c r="U42" s="39"/>
      <c r="V42" s="40"/>
    </row>
    <row r="43" spans="20:22" x14ac:dyDescent="0.2">
      <c r="U43" s="39"/>
      <c r="V43" s="40"/>
    </row>
    <row r="44" spans="20:22" x14ac:dyDescent="0.2">
      <c r="U44" s="39"/>
      <c r="V44" s="40"/>
    </row>
    <row r="45" spans="20:22" x14ac:dyDescent="0.2">
      <c r="U45" s="39"/>
      <c r="V45" s="40"/>
    </row>
    <row r="46" spans="20:22" x14ac:dyDescent="0.2">
      <c r="U46" s="39"/>
      <c r="V46" s="40"/>
    </row>
    <row r="47" spans="20:22" x14ac:dyDescent="0.2">
      <c r="U47" s="39"/>
      <c r="V47" s="4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 - Sep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Lee</dc:creator>
  <cp:lastModifiedBy>Chris Shepherd</cp:lastModifiedBy>
  <dcterms:created xsi:type="dcterms:W3CDTF">2018-01-10T18:22:52Z</dcterms:created>
  <dcterms:modified xsi:type="dcterms:W3CDTF">2018-01-23T19:44:52Z</dcterms:modified>
</cp:coreProperties>
</file>