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6/Website/Expenses/"/>
    </mc:Choice>
  </mc:AlternateContent>
  <xr:revisionPtr revIDLastSave="84" documentId="8_{E3BA808D-BA9C-4D5A-9D4B-FC21965CD831}" xr6:coauthVersionLast="47" xr6:coauthVersionMax="47" xr10:uidLastSave="{AC222E46-760B-4360-BBAD-18F1ADDF450A}"/>
  <bookViews>
    <workbookView xWindow="-120" yWindow="-120" windowWidth="29040" windowHeight="15720" xr2:uid="{FD0F1714-CA8F-4A3B-923B-308FD488CCFE}"/>
  </bookViews>
  <sheets>
    <sheet name="Q1 (Apr-Jun 2026)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11" l="1"/>
  <c r="R4" i="11"/>
  <c r="R5" i="11"/>
  <c r="R6" i="11"/>
  <c r="R7" i="11"/>
  <c r="R8" i="11"/>
  <c r="R9" i="11"/>
  <c r="R10" i="11"/>
  <c r="R11" i="11"/>
  <c r="R12" i="11"/>
  <c r="R13" i="11"/>
  <c r="R14" i="11"/>
  <c r="R15" i="11"/>
  <c r="R16" i="11"/>
  <c r="R17" i="11"/>
  <c r="O3" i="11"/>
  <c r="O4" i="11"/>
  <c r="O5" i="11"/>
  <c r="O6" i="11"/>
  <c r="O7" i="11"/>
  <c r="O8" i="11"/>
  <c r="O9" i="11"/>
  <c r="O10" i="11"/>
  <c r="O11" i="11"/>
  <c r="O12" i="11"/>
  <c r="O13" i="11"/>
  <c r="O14" i="11"/>
  <c r="O15" i="11"/>
  <c r="O16" i="11"/>
  <c r="O17" i="11"/>
  <c r="R2" i="11"/>
  <c r="O2" i="11"/>
  <c r="K13" i="11"/>
  <c r="K12" i="11"/>
  <c r="K2" i="11"/>
  <c r="J3" i="11"/>
</calcChain>
</file>

<file path=xl/sharedStrings.xml><?xml version="1.0" encoding="utf-8"?>
<sst xmlns="http://schemas.openxmlformats.org/spreadsheetml/2006/main" count="128" uniqueCount="64">
  <si>
    <t>Name</t>
  </si>
  <si>
    <t>Position</t>
  </si>
  <si>
    <t>Purpose</t>
  </si>
  <si>
    <t>Purpose(elaborated)</t>
  </si>
  <si>
    <t>Start Date</t>
  </si>
  <si>
    <t>End Date</t>
  </si>
  <si>
    <t xml:space="preserve">Destination </t>
  </si>
  <si>
    <t>Attendees</t>
  </si>
  <si>
    <t xml:space="preserve">Other Attendees </t>
  </si>
  <si>
    <t xml:space="preserve"> Air Fare </t>
  </si>
  <si>
    <t xml:space="preserve"> Other Transportation </t>
  </si>
  <si>
    <t xml:space="preserve"> Accommodation </t>
  </si>
  <si>
    <t>Meals</t>
  </si>
  <si>
    <t>Incidentals</t>
  </si>
  <si>
    <t>SUBTOTAL</t>
  </si>
  <si>
    <t>Hospitality</t>
  </si>
  <si>
    <t>Other Expenses</t>
  </si>
  <si>
    <t>TOTAL</t>
  </si>
  <si>
    <t>Ina Gutium</t>
  </si>
  <si>
    <t>Vice-President, Operations</t>
  </si>
  <si>
    <t>Katharine Bambrick</t>
  </si>
  <si>
    <t>Chief Executive Officer</t>
  </si>
  <si>
    <t>Toronto, ON</t>
  </si>
  <si>
    <t>GRT Member</t>
  </si>
  <si>
    <t>Recognition Event</t>
  </si>
  <si>
    <t>Ottawa, ON</t>
  </si>
  <si>
    <t>Board Meeting</t>
  </si>
  <si>
    <t>Board Member</t>
  </si>
  <si>
    <t>Andrew Blenkarn</t>
  </si>
  <si>
    <t>Peter Forsberg</t>
  </si>
  <si>
    <t>Beth Puddicombe</t>
  </si>
  <si>
    <t>Vice-President, Granting</t>
  </si>
  <si>
    <t>George B. Santos</t>
  </si>
  <si>
    <t>Richard Farmer</t>
  </si>
  <si>
    <t>Orillia, ON</t>
  </si>
  <si>
    <t>Francois R Bosse</t>
  </si>
  <si>
    <t>Travel to attend a sector‑related meeting</t>
  </si>
  <si>
    <t>March 26 2026</t>
  </si>
  <si>
    <t>June 7 2026</t>
  </si>
  <si>
    <t>June 9 2026</t>
  </si>
  <si>
    <t xml:space="preserve">Philanthropic Foundations Canada  Board Retreat </t>
  </si>
  <si>
    <t>June 10 2026</t>
  </si>
  <si>
    <t>June 12 2026</t>
  </si>
  <si>
    <t>Philanthropic Foundations Canada  Annual CEO Retreat</t>
  </si>
  <si>
    <t>May 19 2026</t>
  </si>
  <si>
    <t> Timothy Dobson</t>
  </si>
  <si>
    <t>Nov 21 2025</t>
  </si>
  <si>
    <t>Etobicoke, ON</t>
  </si>
  <si>
    <t>May 29 2026</t>
  </si>
  <si>
    <t>Brantford, ON</t>
  </si>
  <si>
    <t>Lee Ann Pettenuzzo</t>
  </si>
  <si>
    <t>May 15 2026</t>
  </si>
  <si>
    <t>Echo Bay, ON</t>
  </si>
  <si>
    <t>Janice McGurran</t>
  </si>
  <si>
    <t>April 17 2026</t>
  </si>
  <si>
    <t>Aurora, ON</t>
  </si>
  <si>
    <t> Alberta Cefis</t>
  </si>
  <si>
    <t>June 17 2026</t>
  </si>
  <si>
    <t>June 18 2026</t>
  </si>
  <si>
    <t> Katharine Bambrick</t>
  </si>
  <si>
    <t>Charlottetown, PEI</t>
  </si>
  <si>
    <t>Woodbridge, Newmarket, Aurora, Richmond hill, ON</t>
  </si>
  <si>
    <t xml:space="preserve">Board meeting </t>
  </si>
  <si>
    <t>Board meeting with the MO, MTCG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</si>
</sst>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&quot;$&quot;#,##0.00"/>
    <numFmt numFmtId="170" formatCode="mmmm\ 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191E3B"/>
      <name val="Arial"/>
      <family val="2"/>
    </font>
    <font>
      <sz val="11"/>
      <color rgb="FF242424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39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/>
    </xf>
    <xf numFmtId="164" fontId="3" fillId="3" borderId="5" xfId="1" applyFont="1" applyFill="1" applyBorder="1" applyAlignment="1">
      <alignment horizontal="left" vertical="center" wrapText="1"/>
    </xf>
    <xf numFmtId="164" fontId="3" fillId="3" borderId="6" xfId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right" vertical="center"/>
    </xf>
    <xf numFmtId="165" fontId="8" fillId="2" borderId="1" xfId="1" applyNumberFormat="1" applyFont="1" applyFill="1" applyBorder="1" applyAlignment="1">
      <alignment horizontal="right" vertical="center"/>
    </xf>
    <xf numFmtId="165" fontId="8" fillId="2" borderId="3" xfId="1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6" fontId="3" fillId="0" borderId="1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16" fontId="3" fillId="0" borderId="8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165" fontId="3" fillId="0" borderId="8" xfId="1" applyNumberFormat="1" applyFont="1" applyBorder="1" applyAlignment="1">
      <alignment horizontal="right" vertical="center"/>
    </xf>
    <xf numFmtId="165" fontId="8" fillId="2" borderId="8" xfId="1" applyNumberFormat="1" applyFont="1" applyFill="1" applyBorder="1" applyAlignment="1">
      <alignment horizontal="right" vertical="center"/>
    </xf>
    <xf numFmtId="165" fontId="8" fillId="2" borderId="9" xfId="1" applyNumberFormat="1" applyFont="1" applyFill="1" applyBorder="1" applyAlignment="1">
      <alignment horizontal="right" vertical="center"/>
    </xf>
    <xf numFmtId="170" fontId="3" fillId="0" borderId="1" xfId="0" applyNumberFormat="1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1" formatCode="d\-mmm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1" formatCode="d\-mmm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family val="2"/>
        <scheme val="none"/>
      </font>
      <alignment horizontal="left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00739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782260-E107-49DA-9021-A3B25953915F}" name="Table1" displayName="Table1" ref="A1:R17" totalsRowShown="0" headerRowDxfId="22" dataDxfId="20" headerRowBorderDxfId="21" tableBorderDxfId="19" totalsRowBorderDxfId="18" headerRowCellStyle="Currency" dataCellStyle="Currency">
  <autoFilter ref="A1:R17" xr:uid="{89782260-E107-49DA-9021-A3B25953915F}"/>
  <tableColumns count="18">
    <tableColumn id="1" xr3:uid="{268B18BD-FB9F-4465-A785-DAB9871C681F}" name="Name" dataDxfId="17"/>
    <tableColumn id="2" xr3:uid="{EFF11E93-B627-4176-BE16-89943D4CAB8E}" name="Position" dataDxfId="16"/>
    <tableColumn id="3" xr3:uid="{B9056D6C-AFB4-4478-94E8-D0A54888730C}" name="Purpose" dataDxfId="15"/>
    <tableColumn id="4" xr3:uid="{3E74B4DC-56B6-4BBE-9455-59584CBC1EF3}" name="Purpose(elaborated)" dataDxfId="14"/>
    <tableColumn id="5" xr3:uid="{2C5CC3DA-7352-4417-B72A-F733C93E6457}" name="Start Date" dataDxfId="13"/>
    <tableColumn id="6" xr3:uid="{3952552B-E999-4CCD-A285-723CEF058D18}" name="End Date" dataDxfId="12"/>
    <tableColumn id="7" xr3:uid="{5BC87FDA-CD49-435A-ADA4-A5C4403BA338}" name="Destination " dataDxfId="11"/>
    <tableColumn id="8" xr3:uid="{5588E96A-5447-410C-A7BF-A4563514A957}" name="Attendees" dataDxfId="10"/>
    <tableColumn id="9" xr3:uid="{0BAD892D-7594-4E48-A6C3-01B25F64A57A}" name="Other Attendees " dataDxfId="9"/>
    <tableColumn id="10" xr3:uid="{D666D155-421F-4457-9B68-9B0ED60F2D60}" name=" Air Fare " dataDxfId="8" dataCellStyle="Currency"/>
    <tableColumn id="11" xr3:uid="{0307841D-04DE-442C-9241-E16EA6DC2B81}" name=" Other Transportation " dataDxfId="7" dataCellStyle="Currency"/>
    <tableColumn id="12" xr3:uid="{D506A6DB-BCBE-4DBE-AC87-94DA33477F3F}" name=" Accommodation " dataDxfId="6" dataCellStyle="Currency"/>
    <tableColumn id="13" xr3:uid="{6195933A-50AD-4390-A8A2-426A28E50642}" name="Meals" dataDxfId="5" dataCellStyle="Currency"/>
    <tableColumn id="14" xr3:uid="{B9FDF6A1-B2A7-487A-BB3B-A6F221578E7C}" name="Incidentals" dataDxfId="4" dataCellStyle="Currency"/>
    <tableColumn id="15" xr3:uid="{023DABA7-9F00-464B-91B2-750F04D093FE}" name="SUBTOTAL" dataDxfId="3" dataCellStyle="Currency">
      <calculatedColumnFormula>SUM(J2:N2)</calculatedColumnFormula>
    </tableColumn>
    <tableColumn id="16" xr3:uid="{0D063E3A-7919-49DC-847F-16067975B44E}" name="Hospitality" dataDxfId="2" dataCellStyle="Currency"/>
    <tableColumn id="17" xr3:uid="{2794696F-52D9-4930-93F6-A1CE4A951F53}" name="Other Expenses" dataDxfId="1" dataCellStyle="Currency"/>
    <tableColumn id="18" xr3:uid="{82F127EA-FB6E-4529-8358-44ABF5ED13C7}" name="TOTAL" dataDxfId="0" dataCellStyle="Currency">
      <calculatedColumnFormula>SUM(O2)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CC79-D370-4B0E-BCE8-5A4C0E9DD374}">
  <dimension ref="A1:R17"/>
  <sheetViews>
    <sheetView tabSelected="1" zoomScale="70" zoomScaleNormal="70" workbookViewId="0">
      <pane ySplit="1" topLeftCell="A2" activePane="bottomLeft" state="frozen"/>
      <selection pane="bottomLeft" activeCell="G20" sqref="G20"/>
    </sheetView>
  </sheetViews>
  <sheetFormatPr defaultColWidth="8.7109375" defaultRowHeight="14.25" x14ac:dyDescent="0.2"/>
  <cols>
    <col min="1" max="1" width="24.28515625" style="1" customWidth="1"/>
    <col min="2" max="2" width="31.28515625" style="1" customWidth="1"/>
    <col min="3" max="3" width="42.5703125" style="1" customWidth="1"/>
    <col min="4" max="4" width="56.42578125" style="1" customWidth="1"/>
    <col min="5" max="5" width="17.85546875" style="1" customWidth="1"/>
    <col min="6" max="6" width="17.7109375" style="1" customWidth="1"/>
    <col min="7" max="7" width="32.85546875" style="1" customWidth="1"/>
    <col min="8" max="8" width="18.140625" style="1" customWidth="1"/>
    <col min="9" max="9" width="17.28515625" style="1" customWidth="1"/>
    <col min="10" max="10" width="16" style="1" customWidth="1"/>
    <col min="11" max="11" width="23.42578125" style="1" customWidth="1"/>
    <col min="12" max="12" width="20.42578125" style="1" customWidth="1"/>
    <col min="13" max="13" width="13.85546875" style="1" customWidth="1"/>
    <col min="14" max="14" width="18.5703125" style="1" customWidth="1"/>
    <col min="15" max="15" width="18.42578125" style="1" customWidth="1"/>
    <col min="16" max="16" width="19" style="1" customWidth="1"/>
    <col min="17" max="17" width="17.140625" style="1" customWidth="1"/>
    <col min="18" max="18" width="14" style="1" customWidth="1"/>
    <col min="19" max="16384" width="8.7109375" style="1"/>
  </cols>
  <sheetData>
    <row r="1" spans="1:18" ht="40.5" customHeight="1" x14ac:dyDescent="0.2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7" t="s">
        <v>17</v>
      </c>
    </row>
    <row r="2" spans="1:18" ht="32.25" customHeight="1" x14ac:dyDescent="0.2">
      <c r="A2" s="8" t="s">
        <v>20</v>
      </c>
      <c r="B2" s="9" t="s">
        <v>21</v>
      </c>
      <c r="C2" s="9" t="s">
        <v>36</v>
      </c>
      <c r="D2" s="10" t="s">
        <v>43</v>
      </c>
      <c r="E2" s="9" t="s">
        <v>41</v>
      </c>
      <c r="F2" s="9" t="s">
        <v>42</v>
      </c>
      <c r="G2" s="11" t="s">
        <v>60</v>
      </c>
      <c r="H2" s="2"/>
      <c r="I2" s="2"/>
      <c r="J2" s="12">
        <v>860.52</v>
      </c>
      <c r="K2" s="12">
        <f>59.29+44.23</f>
        <v>103.52</v>
      </c>
      <c r="L2" s="12"/>
      <c r="M2" s="12">
        <v>39.82</v>
      </c>
      <c r="N2" s="12"/>
      <c r="O2" s="13">
        <f>SUM(J2:N2)</f>
        <v>1003.86</v>
      </c>
      <c r="P2" s="12"/>
      <c r="Q2" s="12"/>
      <c r="R2" s="14">
        <f>SUM(O2)</f>
        <v>1003.86</v>
      </c>
    </row>
    <row r="3" spans="1:18" ht="32.25" customHeight="1" x14ac:dyDescent="0.2">
      <c r="A3" s="15" t="s">
        <v>18</v>
      </c>
      <c r="B3" s="10" t="s">
        <v>19</v>
      </c>
      <c r="C3" s="9" t="s">
        <v>36</v>
      </c>
      <c r="D3" s="9" t="s">
        <v>40</v>
      </c>
      <c r="E3" s="9" t="s">
        <v>38</v>
      </c>
      <c r="F3" s="9" t="s">
        <v>39</v>
      </c>
      <c r="G3" s="11" t="s">
        <v>60</v>
      </c>
      <c r="H3" s="2"/>
      <c r="I3" s="2"/>
      <c r="J3" s="12">
        <f>554.92+406.53+55</f>
        <v>1016.4499999999999</v>
      </c>
      <c r="K3" s="12">
        <v>121.63</v>
      </c>
      <c r="L3" s="12">
        <v>578</v>
      </c>
      <c r="M3" s="12">
        <v>50.88</v>
      </c>
      <c r="N3" s="12"/>
      <c r="O3" s="13">
        <f t="shared" ref="O3:O17" si="0">SUM(J3:N3)</f>
        <v>1766.96</v>
      </c>
      <c r="P3" s="12"/>
      <c r="Q3" s="12"/>
      <c r="R3" s="14">
        <f t="shared" ref="R3:R17" si="1">SUM(O3)</f>
        <v>1766.96</v>
      </c>
    </row>
    <row r="4" spans="1:18" ht="32.25" customHeight="1" x14ac:dyDescent="0.2">
      <c r="A4" s="8" t="s">
        <v>35</v>
      </c>
      <c r="B4" s="16" t="s">
        <v>23</v>
      </c>
      <c r="C4" s="9" t="s">
        <v>36</v>
      </c>
      <c r="D4" s="16" t="s">
        <v>24</v>
      </c>
      <c r="E4" s="9" t="s">
        <v>44</v>
      </c>
      <c r="F4" s="9" t="s">
        <v>44</v>
      </c>
      <c r="G4" s="9" t="s">
        <v>25</v>
      </c>
      <c r="H4" s="2"/>
      <c r="I4" s="2"/>
      <c r="J4" s="12"/>
      <c r="K4" s="12">
        <v>49.04</v>
      </c>
      <c r="L4" s="12"/>
      <c r="M4" s="12"/>
      <c r="N4" s="12"/>
      <c r="O4" s="13">
        <f t="shared" si="0"/>
        <v>49.04</v>
      </c>
      <c r="P4" s="12"/>
      <c r="Q4" s="12"/>
      <c r="R4" s="14">
        <f t="shared" si="1"/>
        <v>49.04</v>
      </c>
    </row>
    <row r="5" spans="1:18" ht="32.25" customHeight="1" x14ac:dyDescent="0.2">
      <c r="A5" s="17" t="s">
        <v>45</v>
      </c>
      <c r="B5" s="16" t="s">
        <v>23</v>
      </c>
      <c r="C5" s="9" t="s">
        <v>36</v>
      </c>
      <c r="D5" s="16" t="s">
        <v>24</v>
      </c>
      <c r="E5" s="9" t="s">
        <v>46</v>
      </c>
      <c r="F5" s="9" t="s">
        <v>46</v>
      </c>
      <c r="G5" s="9" t="s">
        <v>47</v>
      </c>
      <c r="H5" s="2"/>
      <c r="I5" s="2"/>
      <c r="J5" s="12"/>
      <c r="K5" s="12">
        <v>10.4</v>
      </c>
      <c r="L5" s="12"/>
      <c r="M5" s="12"/>
      <c r="N5" s="12"/>
      <c r="O5" s="13">
        <f t="shared" si="0"/>
        <v>10.4</v>
      </c>
      <c r="P5" s="12"/>
      <c r="Q5" s="12"/>
      <c r="R5" s="14">
        <f t="shared" si="1"/>
        <v>10.4</v>
      </c>
    </row>
    <row r="6" spans="1:18" ht="32.25" customHeight="1" x14ac:dyDescent="0.2">
      <c r="A6" s="17" t="s">
        <v>32</v>
      </c>
      <c r="B6" s="16" t="s">
        <v>23</v>
      </c>
      <c r="C6" s="9" t="s">
        <v>36</v>
      </c>
      <c r="D6" s="16" t="s">
        <v>24</v>
      </c>
      <c r="E6" s="9" t="s">
        <v>48</v>
      </c>
      <c r="F6" s="9" t="s">
        <v>48</v>
      </c>
      <c r="G6" s="18" t="s">
        <v>49</v>
      </c>
      <c r="H6" s="2"/>
      <c r="I6" s="2"/>
      <c r="J6" s="12"/>
      <c r="K6" s="12">
        <v>44.08</v>
      </c>
      <c r="L6" s="12"/>
      <c r="M6" s="12">
        <v>11.06</v>
      </c>
      <c r="N6" s="12"/>
      <c r="O6" s="13">
        <f t="shared" si="0"/>
        <v>55.14</v>
      </c>
      <c r="P6" s="12"/>
      <c r="Q6" s="12"/>
      <c r="R6" s="14">
        <f t="shared" si="1"/>
        <v>55.14</v>
      </c>
    </row>
    <row r="7" spans="1:18" ht="32.25" customHeight="1" x14ac:dyDescent="0.2">
      <c r="A7" s="17" t="s">
        <v>33</v>
      </c>
      <c r="B7" s="16" t="s">
        <v>23</v>
      </c>
      <c r="C7" s="9" t="s">
        <v>36</v>
      </c>
      <c r="D7" s="16" t="s">
        <v>24</v>
      </c>
      <c r="E7" s="9" t="s">
        <v>51</v>
      </c>
      <c r="F7" s="9" t="s">
        <v>51</v>
      </c>
      <c r="G7" s="19" t="s">
        <v>34</v>
      </c>
      <c r="H7" s="2"/>
      <c r="I7" s="2"/>
      <c r="J7" s="12"/>
      <c r="K7" s="12">
        <v>76.64</v>
      </c>
      <c r="L7" s="12"/>
      <c r="M7" s="12"/>
      <c r="N7" s="12"/>
      <c r="O7" s="13">
        <f t="shared" si="0"/>
        <v>76.64</v>
      </c>
      <c r="P7" s="12"/>
      <c r="Q7" s="12"/>
      <c r="R7" s="14">
        <f t="shared" si="1"/>
        <v>76.64</v>
      </c>
    </row>
    <row r="8" spans="1:18" ht="32.25" customHeight="1" x14ac:dyDescent="0.2">
      <c r="A8" s="17" t="s">
        <v>50</v>
      </c>
      <c r="B8" s="16" t="s">
        <v>23</v>
      </c>
      <c r="C8" s="9" t="s">
        <v>36</v>
      </c>
      <c r="D8" s="16" t="s">
        <v>24</v>
      </c>
      <c r="E8" s="9" t="s">
        <v>44</v>
      </c>
      <c r="F8" s="9" t="s">
        <v>44</v>
      </c>
      <c r="G8" s="9" t="s">
        <v>52</v>
      </c>
      <c r="H8" s="2"/>
      <c r="I8" s="2"/>
      <c r="J8" s="12"/>
      <c r="K8" s="12">
        <v>33.619999999999997</v>
      </c>
      <c r="L8" s="12"/>
      <c r="M8" s="12"/>
      <c r="N8" s="12"/>
      <c r="O8" s="13">
        <f t="shared" si="0"/>
        <v>33.619999999999997</v>
      </c>
      <c r="P8" s="12"/>
      <c r="Q8" s="12"/>
      <c r="R8" s="14">
        <f t="shared" si="1"/>
        <v>33.619999999999997</v>
      </c>
    </row>
    <row r="9" spans="1:18" ht="32.25" customHeight="1" x14ac:dyDescent="0.2">
      <c r="A9" s="17" t="s">
        <v>53</v>
      </c>
      <c r="B9" s="16" t="s">
        <v>23</v>
      </c>
      <c r="C9" s="9" t="s">
        <v>36</v>
      </c>
      <c r="D9" s="16" t="s">
        <v>24</v>
      </c>
      <c r="E9" s="30">
        <v>45748</v>
      </c>
      <c r="F9" s="30">
        <v>46023</v>
      </c>
      <c r="G9" s="20" t="s">
        <v>61</v>
      </c>
      <c r="H9" s="2"/>
      <c r="I9" s="2"/>
      <c r="J9" s="12"/>
      <c r="K9" s="12">
        <v>104</v>
      </c>
      <c r="L9" s="12"/>
      <c r="M9" s="12"/>
      <c r="N9" s="12"/>
      <c r="O9" s="13">
        <f t="shared" si="0"/>
        <v>104</v>
      </c>
      <c r="P9" s="12"/>
      <c r="Q9" s="12"/>
      <c r="R9" s="14">
        <f t="shared" si="1"/>
        <v>104</v>
      </c>
    </row>
    <row r="10" spans="1:18" ht="32.25" customHeight="1" x14ac:dyDescent="0.2">
      <c r="A10" s="17" t="s">
        <v>53</v>
      </c>
      <c r="B10" s="16" t="s">
        <v>23</v>
      </c>
      <c r="C10" s="9" t="s">
        <v>36</v>
      </c>
      <c r="D10" s="16" t="s">
        <v>24</v>
      </c>
      <c r="E10" s="9" t="s">
        <v>54</v>
      </c>
      <c r="F10" s="9" t="s">
        <v>54</v>
      </c>
      <c r="G10" s="9" t="s">
        <v>55</v>
      </c>
      <c r="H10" s="2"/>
      <c r="I10" s="2"/>
      <c r="J10" s="12"/>
      <c r="K10" s="12">
        <v>6.48</v>
      </c>
      <c r="L10" s="12"/>
      <c r="M10" s="12"/>
      <c r="N10" s="12"/>
      <c r="O10" s="13">
        <f t="shared" si="0"/>
        <v>6.48</v>
      </c>
      <c r="P10" s="12"/>
      <c r="Q10" s="12"/>
      <c r="R10" s="14">
        <f t="shared" si="1"/>
        <v>6.48</v>
      </c>
    </row>
    <row r="11" spans="1:18" ht="32.25" customHeight="1" x14ac:dyDescent="0.2">
      <c r="A11" s="17" t="s">
        <v>56</v>
      </c>
      <c r="B11" s="9" t="s">
        <v>27</v>
      </c>
      <c r="C11" s="20" t="s">
        <v>26</v>
      </c>
      <c r="D11" s="19" t="s">
        <v>63</v>
      </c>
      <c r="E11" s="9" t="s">
        <v>37</v>
      </c>
      <c r="F11" s="9" t="s">
        <v>37</v>
      </c>
      <c r="G11" s="9" t="s">
        <v>22</v>
      </c>
      <c r="H11" s="2"/>
      <c r="I11" s="2"/>
      <c r="J11" s="12"/>
      <c r="K11" s="12">
        <v>8</v>
      </c>
      <c r="L11" s="12"/>
      <c r="M11" s="12"/>
      <c r="N11" s="12"/>
      <c r="O11" s="13">
        <f t="shared" si="0"/>
        <v>8</v>
      </c>
      <c r="P11" s="12"/>
      <c r="Q11" s="12"/>
      <c r="R11" s="14">
        <f t="shared" si="1"/>
        <v>8</v>
      </c>
    </row>
    <row r="12" spans="1:18" ht="32.25" customHeight="1" x14ac:dyDescent="0.2">
      <c r="A12" s="17" t="s">
        <v>56</v>
      </c>
      <c r="B12" s="9" t="s">
        <v>27</v>
      </c>
      <c r="C12" s="20" t="s">
        <v>26</v>
      </c>
      <c r="D12" s="20" t="s">
        <v>26</v>
      </c>
      <c r="E12" s="21" t="s">
        <v>57</v>
      </c>
      <c r="F12" s="21" t="s">
        <v>58</v>
      </c>
      <c r="G12" s="9" t="s">
        <v>22</v>
      </c>
      <c r="H12" s="2"/>
      <c r="I12" s="2"/>
      <c r="J12" s="12"/>
      <c r="K12" s="12">
        <f>9.12+22.93</f>
        <v>32.049999999999997</v>
      </c>
      <c r="L12" s="12"/>
      <c r="M12" s="12">
        <v>19.91</v>
      </c>
      <c r="N12" s="12"/>
      <c r="O12" s="13">
        <f t="shared" si="0"/>
        <v>51.959999999999994</v>
      </c>
      <c r="P12" s="12"/>
      <c r="Q12" s="12"/>
      <c r="R12" s="14">
        <f t="shared" si="1"/>
        <v>51.959999999999994</v>
      </c>
    </row>
    <row r="13" spans="1:18" ht="32.25" customHeight="1" x14ac:dyDescent="0.2">
      <c r="A13" s="17" t="s">
        <v>29</v>
      </c>
      <c r="B13" s="9" t="s">
        <v>27</v>
      </c>
      <c r="C13" s="20" t="s">
        <v>26</v>
      </c>
      <c r="D13" s="20" t="s">
        <v>26</v>
      </c>
      <c r="E13" s="21" t="s">
        <v>57</v>
      </c>
      <c r="F13" s="21" t="s">
        <v>58</v>
      </c>
      <c r="G13" s="9" t="s">
        <v>22</v>
      </c>
      <c r="H13" s="2"/>
      <c r="I13" s="2"/>
      <c r="J13" s="12"/>
      <c r="K13" s="12">
        <f>107.84+32.74+30.98</f>
        <v>171.56</v>
      </c>
      <c r="L13" s="12"/>
      <c r="M13" s="12">
        <v>19.91</v>
      </c>
      <c r="N13" s="12"/>
      <c r="O13" s="13">
        <f t="shared" si="0"/>
        <v>191.47</v>
      </c>
      <c r="P13" s="12"/>
      <c r="Q13" s="12"/>
      <c r="R13" s="14">
        <f t="shared" si="1"/>
        <v>191.47</v>
      </c>
    </row>
    <row r="14" spans="1:18" ht="32.25" customHeight="1" x14ac:dyDescent="0.2">
      <c r="A14" s="17" t="s">
        <v>59</v>
      </c>
      <c r="B14" s="9" t="s">
        <v>21</v>
      </c>
      <c r="C14" s="20" t="s">
        <v>26</v>
      </c>
      <c r="D14" s="19" t="s">
        <v>62</v>
      </c>
      <c r="E14" s="21" t="s">
        <v>57</v>
      </c>
      <c r="F14" s="21" t="s">
        <v>58</v>
      </c>
      <c r="G14" s="9" t="s">
        <v>22</v>
      </c>
      <c r="H14" s="2"/>
      <c r="I14" s="2"/>
      <c r="J14" s="12"/>
      <c r="K14" s="12">
        <v>133.87</v>
      </c>
      <c r="L14" s="12">
        <v>356.97</v>
      </c>
      <c r="M14" s="12">
        <v>19.91</v>
      </c>
      <c r="N14" s="12"/>
      <c r="O14" s="13">
        <f t="shared" si="0"/>
        <v>510.75000000000006</v>
      </c>
      <c r="P14" s="12"/>
      <c r="Q14" s="12"/>
      <c r="R14" s="14">
        <f t="shared" si="1"/>
        <v>510.75000000000006</v>
      </c>
    </row>
    <row r="15" spans="1:18" ht="32.25" customHeight="1" x14ac:dyDescent="0.2">
      <c r="A15" s="17" t="s">
        <v>28</v>
      </c>
      <c r="B15" s="9" t="s">
        <v>27</v>
      </c>
      <c r="C15" s="20" t="s">
        <v>26</v>
      </c>
      <c r="D15" s="19" t="s">
        <v>63</v>
      </c>
      <c r="E15" s="9" t="s">
        <v>37</v>
      </c>
      <c r="F15" s="9" t="s">
        <v>37</v>
      </c>
      <c r="G15" s="9" t="s">
        <v>22</v>
      </c>
      <c r="H15" s="2"/>
      <c r="I15" s="2"/>
      <c r="J15" s="12"/>
      <c r="K15" s="12">
        <v>224</v>
      </c>
      <c r="L15" s="12"/>
      <c r="M15" s="12"/>
      <c r="N15" s="12"/>
      <c r="O15" s="13">
        <f t="shared" si="0"/>
        <v>224</v>
      </c>
      <c r="P15" s="12"/>
      <c r="Q15" s="12"/>
      <c r="R15" s="14">
        <f t="shared" si="1"/>
        <v>224</v>
      </c>
    </row>
    <row r="16" spans="1:18" ht="32.25" customHeight="1" x14ac:dyDescent="0.2">
      <c r="A16" s="17" t="s">
        <v>28</v>
      </c>
      <c r="B16" s="9" t="s">
        <v>27</v>
      </c>
      <c r="C16" s="20" t="s">
        <v>26</v>
      </c>
      <c r="D16" s="20" t="s">
        <v>26</v>
      </c>
      <c r="E16" s="21" t="s">
        <v>57</v>
      </c>
      <c r="F16" s="21" t="s">
        <v>58</v>
      </c>
      <c r="G16" s="9" t="s">
        <v>22</v>
      </c>
      <c r="H16" s="2"/>
      <c r="I16" s="2"/>
      <c r="J16" s="12"/>
      <c r="K16" s="12">
        <v>225.6</v>
      </c>
      <c r="L16" s="12">
        <v>356.97</v>
      </c>
      <c r="M16" s="12">
        <v>19.91</v>
      </c>
      <c r="N16" s="12"/>
      <c r="O16" s="13">
        <f t="shared" si="0"/>
        <v>602.48</v>
      </c>
      <c r="P16" s="12"/>
      <c r="Q16" s="12"/>
      <c r="R16" s="14">
        <f t="shared" si="1"/>
        <v>602.48</v>
      </c>
    </row>
    <row r="17" spans="1:18" ht="32.25" customHeight="1" x14ac:dyDescent="0.2">
      <c r="A17" s="22" t="s">
        <v>30</v>
      </c>
      <c r="B17" s="23" t="s">
        <v>31</v>
      </c>
      <c r="C17" s="24" t="s">
        <v>26</v>
      </c>
      <c r="D17" s="23" t="s">
        <v>26</v>
      </c>
      <c r="E17" s="25" t="s">
        <v>57</v>
      </c>
      <c r="F17" s="25" t="s">
        <v>58</v>
      </c>
      <c r="G17" s="23" t="s">
        <v>22</v>
      </c>
      <c r="H17" s="26"/>
      <c r="I17" s="26"/>
      <c r="J17" s="27"/>
      <c r="K17" s="27"/>
      <c r="L17" s="27">
        <v>411.22</v>
      </c>
      <c r="M17" s="27"/>
      <c r="N17" s="27"/>
      <c r="O17" s="28">
        <f t="shared" si="0"/>
        <v>411.22</v>
      </c>
      <c r="P17" s="27"/>
      <c r="Q17" s="27"/>
      <c r="R17" s="29">
        <f t="shared" si="1"/>
        <v>411.22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b538a6-f9c4-4ffd-8343-74da6c77cc9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8183DB969212418E48001D39B518C3" ma:contentTypeVersion="13" ma:contentTypeDescription="Create a new document." ma:contentTypeScope="" ma:versionID="460d5360ad8328e797e651915cb8bb19">
  <xsd:schema xmlns:xsd="http://www.w3.org/2001/XMLSchema" xmlns:xs="http://www.w3.org/2001/XMLSchema" xmlns:p="http://schemas.microsoft.com/office/2006/metadata/properties" xmlns:ns1="http://schemas.microsoft.com/sharepoint/v3" xmlns:ns2="f6b538a6-f9c4-4ffd-8343-74da6c77cc94" xmlns:ns3="e4168674-5ac7-48ed-b701-48d3a98fd8c4" targetNamespace="http://schemas.microsoft.com/office/2006/metadata/properties" ma:root="true" ma:fieldsID="120244ada2c5bbb21bf9e6b46f877226" ns1:_="" ns2:_="" ns3:_="">
    <xsd:import namespace="http://schemas.microsoft.com/sharepoint/v3"/>
    <xsd:import namespace="f6b538a6-f9c4-4ffd-8343-74da6c77cc94"/>
    <xsd:import namespace="e4168674-5ac7-48ed-b701-48d3a98f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538a6-f9c4-4ffd-8343-74da6c77c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8674-5ac7-48ed-b701-48d3a98f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8ABE17-322A-40F7-BF82-8DB62F5179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7F742-1B7A-4EE0-B15B-0F0AD5B2A389}">
  <ds:schemaRefs>
    <ds:schemaRef ds:uri="http://purl.org/dc/dcmitype/"/>
    <ds:schemaRef ds:uri="f6b538a6-f9c4-4ffd-8343-74da6c77cc9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e4168674-5ac7-48ed-b701-48d3a98fd8c4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A24CF57-E33F-4BA8-AEC7-34A759BD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538a6-f9c4-4ffd-8343-74da6c77cc94"/>
    <ds:schemaRef ds:uri="e4168674-5ac7-48ed-b701-48d3a98f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(Apr-Jun 2026)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2024-01-03T20:29:46Z</dcterms:created>
  <dcterms:modified xsi:type="dcterms:W3CDTF">2026-07-28T14:47:37Z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0x0101001B8183DB969212418E48001D39B518C3</vt:lpwstr>
  </property>
  <property fmtid="{D5CDD505-2E9C-101B-9397-08002B2CF9AE}" pid="3" name="MediaServiceImageTags">
    <vt:lpwstr/>
  </property>
</Properties>
</file>