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4/Website/Expenses/"/>
    </mc:Choice>
  </mc:AlternateContent>
  <xr:revisionPtr revIDLastSave="2" documentId="8_{EDEA2E12-DC45-4011-9147-20D93C1B7940}" xr6:coauthVersionLast="47" xr6:coauthVersionMax="47" xr10:uidLastSave="{E67C6BEA-129E-44FD-95BA-9B55ECEEB9F2}"/>
  <bookViews>
    <workbookView xWindow="-28695" yWindow="3390" windowWidth="27720" windowHeight="13605" xr2:uid="{FD0F1714-CA8F-4A3B-923B-308FD488CCFE}"/>
  </bookViews>
  <sheets>
    <sheet name="Jan-March 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R6" i="2" s="1"/>
  <c r="O19" i="2"/>
  <c r="R19" i="2" s="1"/>
  <c r="O18" i="2"/>
  <c r="R18" i="2" s="1"/>
  <c r="O17" i="2"/>
  <c r="R17" i="2" s="1"/>
  <c r="O16" i="2"/>
  <c r="R16" i="2" s="1"/>
  <c r="O15" i="2"/>
  <c r="R15" i="2" s="1"/>
  <c r="O14" i="2"/>
  <c r="R14" i="2" s="1"/>
  <c r="K13" i="2"/>
  <c r="O13" i="2" s="1"/>
  <c r="R13" i="2" s="1"/>
  <c r="K12" i="2"/>
  <c r="O12" i="2" s="1"/>
  <c r="R12" i="2" s="1"/>
  <c r="O11" i="2"/>
  <c r="R11" i="2" s="1"/>
  <c r="O10" i="2"/>
  <c r="R10" i="2" s="1"/>
  <c r="O9" i="2"/>
  <c r="R9" i="2" s="1"/>
  <c r="O8" i="2"/>
  <c r="R8" i="2" s="1"/>
  <c r="O7" i="2"/>
  <c r="R7" i="2" s="1"/>
  <c r="O5" i="2"/>
  <c r="R5" i="2" s="1"/>
  <c r="O4" i="2"/>
  <c r="R4" i="2" s="1"/>
  <c r="O3" i="2"/>
  <c r="R3" i="2" s="1"/>
  <c r="O2" i="2"/>
  <c r="R2" i="2" s="1"/>
</calcChain>
</file>

<file path=xl/sharedStrings.xml><?xml version="1.0" encoding="utf-8"?>
<sst xmlns="http://schemas.openxmlformats.org/spreadsheetml/2006/main" count="147" uniqueCount="65">
  <si>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</si>
  <si>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</si>
  <si>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</si>
  <si>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</si>
  <si>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</si>
  <si>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</si>
  <si>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</si>
  <si>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</si>
  <si>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</si>
  <si>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</si>
  <si>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</si>
  <si>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</si>
  <si>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</si>
  <si>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</si>
  <si>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</si>
  <si>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</si>
  <si>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</si>
  <si>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</si>
  <si>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Travel to attend sector related meeting</t>
  </si>
  <si>
    <t>Katharine Bambrick</t>
  </si>
  <si>
    <t>Chief Executive Officer</t>
  </si>
  <si>
    <t>Travel to attend a sector-related conference</t>
  </si>
  <si>
    <t>Nov 9 2023</t>
  </si>
  <si>
    <t>Toronto, ON</t>
  </si>
  <si>
    <t>Volunteer Conference</t>
  </si>
  <si>
    <t>Nov 3 2023</t>
  </si>
  <si>
    <t>Nov 4 2023</t>
  </si>
  <si>
    <t>GRT Member</t>
  </si>
  <si>
    <t>Nov 2 2023</t>
  </si>
  <si>
    <t>Kathy Chaumont</t>
  </si>
  <si>
    <t>Denise Cumming</t>
  </si>
  <si>
    <t>Francois Robert Bosse</t>
  </si>
  <si>
    <t>George Mitges</t>
  </si>
  <si>
    <t>Atinuke Olajide</t>
  </si>
  <si>
    <t>Nov 6 2023</t>
  </si>
  <si>
    <t>Recognition Event</t>
  </si>
  <si>
    <t>Ottawa, ON</t>
  </si>
  <si>
    <t>Bath, ON</t>
  </si>
  <si>
    <t>Samidha Singhal</t>
  </si>
  <si>
    <t>Ummulkheir Mohammed</t>
  </si>
  <si>
    <t>George Christof</t>
  </si>
  <si>
    <t>Vanessa Quesnel</t>
  </si>
  <si>
    <t>How are women changing philanthropy meeting</t>
  </si>
  <si>
    <t>The Visionaries Behind the Indigenous Peoples Resilience Fund meeting</t>
  </si>
  <si>
    <t>Dec 12 2023</t>
  </si>
  <si>
    <t>Nov 30 2023</t>
  </si>
  <si>
    <t>Jan 16 2024</t>
  </si>
  <si>
    <t>Niagara Falls, ON</t>
  </si>
  <si>
    <t>Grant announcement event</t>
  </si>
  <si>
    <t> Bryanne Smart</t>
  </si>
  <si>
    <t>March 7 2024</t>
  </si>
  <si>
    <t>March 18 2024</t>
  </si>
  <si>
    <t>St. Catharines, ON</t>
  </si>
  <si>
    <t>Sherri Haigh</t>
  </si>
  <si>
    <t>Meeting with Board Director-Sherri Haigh</t>
  </si>
  <si>
    <t xml:space="preserve">Meeting with Board Director, Mary Henein Thorn </t>
  </si>
  <si>
    <t>Kitchener, ON</t>
  </si>
  <si>
    <t>Mary Henein Thorn</t>
  </si>
  <si>
    <t>Partnership Investments Department meeting</t>
  </si>
  <si>
    <t>Philanthropic sector meeting</t>
  </si>
  <si>
    <t>Feb 22 2024</t>
  </si>
  <si>
    <t>Lambton Shores, ON</t>
  </si>
  <si>
    <t>Meeting with Board Director-Peter Forsberg</t>
  </si>
  <si>
    <t>Smithville, ON</t>
  </si>
  <si>
    <t>Peter Forsberg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</si>
</sst>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39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164" fontId="3" fillId="0" borderId="1" xfId="1" applyFont="1" applyFill="1" applyBorder="1" applyAlignment="1">
      <alignment wrapText="1"/>
    </xf>
    <xf numFmtId="0" fontId="3" fillId="0" borderId="1" xfId="0" applyFont="1" applyBorder="1"/>
    <xf numFmtId="0" fontId="5" fillId="0" borderId="1" xfId="0" applyFont="1" applyBorder="1"/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4" fontId="6" fillId="3" borderId="1" xfId="1" applyFont="1" applyFill="1" applyBorder="1" applyAlignment="1">
      <alignment wrapText="1"/>
    </xf>
    <xf numFmtId="165" fontId="3" fillId="0" borderId="1" xfId="1" applyNumberFormat="1" applyFont="1" applyFill="1" applyBorder="1" applyAlignment="1">
      <alignment horizontal="left" vertical="top" wrapText="1"/>
    </xf>
    <xf numFmtId="165" fontId="3" fillId="2" borderId="1" xfId="1" applyNumberFormat="1" applyFont="1" applyFill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3282-7CC6-4674-9D87-47239E448A2F}">
  <dimension ref="A1:R19"/>
  <sheetViews>
    <sheetView tabSelected="1" zoomScale="70" zoomScaleNormal="70" workbookViewId="0">
      <selection activeCell="U6" sqref="U6"/>
    </sheetView>
  </sheetViews>
  <sheetFormatPr defaultColWidth="8.7109375" defaultRowHeight="14.25" x14ac:dyDescent="0.2"/>
  <cols>
    <col min="1" max="1" width="25.140625" style="7" bestFit="1" customWidth="1"/>
    <col min="2" max="2" width="23.7109375" style="7" bestFit="1" customWidth="1"/>
    <col min="3" max="3" width="19" style="7" customWidth="1"/>
    <col min="4" max="4" width="73" style="7" bestFit="1" customWidth="1"/>
    <col min="5" max="6" width="11.85546875" style="7" bestFit="1" customWidth="1"/>
    <col min="7" max="7" width="17.85546875" style="7" bestFit="1" customWidth="1"/>
    <col min="8" max="8" width="14" style="7" customWidth="1"/>
    <col min="9" max="9" width="14.42578125" style="7" customWidth="1"/>
    <col min="10" max="10" width="8.85546875" style="7" bestFit="1" customWidth="1"/>
    <col min="11" max="12" width="19.28515625" style="7" customWidth="1"/>
    <col min="13" max="13" width="7.85546875" style="7" bestFit="1" customWidth="1"/>
    <col min="14" max="14" width="15.42578125" style="7" customWidth="1"/>
    <col min="15" max="15" width="14.28515625" style="7" customWidth="1"/>
    <col min="16" max="16" width="14" style="7" customWidth="1"/>
    <col min="17" max="17" width="13.42578125" style="7" customWidth="1"/>
    <col min="18" max="18" width="11.42578125" style="7" customWidth="1"/>
    <col min="19" max="16384" width="8.7109375" style="7"/>
  </cols>
  <sheetData>
    <row r="1" spans="1:18" ht="30" x14ac:dyDescent="0.2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</row>
    <row r="2" spans="1:18" ht="42.75" x14ac:dyDescent="0.2">
      <c r="A2" s="1" t="s">
        <v>19</v>
      </c>
      <c r="B2" s="6" t="s">
        <v>20</v>
      </c>
      <c r="C2" s="3" t="s">
        <v>21</v>
      </c>
      <c r="D2" s="1" t="s">
        <v>42</v>
      </c>
      <c r="E2" s="2" t="s">
        <v>44</v>
      </c>
      <c r="F2" s="2" t="s">
        <v>44</v>
      </c>
      <c r="G2" s="2" t="s">
        <v>23</v>
      </c>
      <c r="H2" s="2"/>
      <c r="I2" s="2"/>
      <c r="J2" s="4"/>
      <c r="K2" s="12">
        <v>12.5</v>
      </c>
      <c r="L2" s="12"/>
      <c r="M2" s="12"/>
      <c r="N2" s="12"/>
      <c r="O2" s="13">
        <f>SUM(J2:N2)</f>
        <v>12.5</v>
      </c>
      <c r="P2" s="12"/>
      <c r="Q2" s="12"/>
      <c r="R2" s="13">
        <f>SUM(O2:Q2)</f>
        <v>12.5</v>
      </c>
    </row>
    <row r="3" spans="1:18" ht="42.75" x14ac:dyDescent="0.2">
      <c r="A3" s="1" t="s">
        <v>19</v>
      </c>
      <c r="B3" s="6" t="s">
        <v>20</v>
      </c>
      <c r="C3" s="3" t="s">
        <v>21</v>
      </c>
      <c r="D3" s="1" t="s">
        <v>43</v>
      </c>
      <c r="E3" s="2" t="s">
        <v>45</v>
      </c>
      <c r="F3" s="2" t="s">
        <v>45</v>
      </c>
      <c r="G3" s="2" t="s">
        <v>23</v>
      </c>
      <c r="H3" s="2"/>
      <c r="I3" s="2"/>
      <c r="J3" s="4"/>
      <c r="K3" s="12">
        <v>28</v>
      </c>
      <c r="L3" s="12"/>
      <c r="M3" s="12"/>
      <c r="N3" s="12"/>
      <c r="O3" s="13">
        <f t="shared" ref="O3:O19" si="0">SUM(J3:N3)</f>
        <v>28</v>
      </c>
      <c r="P3" s="12"/>
      <c r="Q3" s="12"/>
      <c r="R3" s="13">
        <f t="shared" ref="R3:R19" si="1">SUM(O3:Q3)</f>
        <v>28</v>
      </c>
    </row>
    <row r="4" spans="1:18" ht="42.75" x14ac:dyDescent="0.2">
      <c r="A4" s="1" t="s">
        <v>19</v>
      </c>
      <c r="B4" s="6" t="s">
        <v>20</v>
      </c>
      <c r="C4" s="2" t="s">
        <v>18</v>
      </c>
      <c r="D4" s="8" t="s">
        <v>59</v>
      </c>
      <c r="E4" s="2" t="s">
        <v>60</v>
      </c>
      <c r="F4" s="2" t="s">
        <v>60</v>
      </c>
      <c r="G4" s="2" t="s">
        <v>23</v>
      </c>
      <c r="H4" s="2"/>
      <c r="I4" s="2"/>
      <c r="J4" s="4"/>
      <c r="K4" s="12">
        <v>26</v>
      </c>
      <c r="L4" s="12"/>
      <c r="M4" s="12"/>
      <c r="N4" s="12"/>
      <c r="O4" s="13">
        <f t="shared" si="0"/>
        <v>26</v>
      </c>
      <c r="P4" s="12"/>
      <c r="Q4" s="12"/>
      <c r="R4" s="13">
        <f t="shared" si="1"/>
        <v>26</v>
      </c>
    </row>
    <row r="5" spans="1:18" ht="42.75" x14ac:dyDescent="0.2">
      <c r="A5" s="1" t="s">
        <v>19</v>
      </c>
      <c r="B5" s="6" t="s">
        <v>20</v>
      </c>
      <c r="C5" s="2" t="s">
        <v>18</v>
      </c>
      <c r="D5" s="8" t="s">
        <v>58</v>
      </c>
      <c r="E5" s="2" t="s">
        <v>50</v>
      </c>
      <c r="F5" s="2" t="s">
        <v>50</v>
      </c>
      <c r="G5" s="2" t="s">
        <v>61</v>
      </c>
      <c r="H5" s="2"/>
      <c r="I5" s="2"/>
      <c r="J5" s="4"/>
      <c r="K5" s="12">
        <v>177.6</v>
      </c>
      <c r="L5" s="12"/>
      <c r="M5" s="12"/>
      <c r="N5" s="12"/>
      <c r="O5" s="13">
        <f t="shared" si="0"/>
        <v>177.6</v>
      </c>
      <c r="P5" s="12"/>
      <c r="Q5" s="12"/>
      <c r="R5" s="13">
        <f t="shared" si="1"/>
        <v>177.6</v>
      </c>
    </row>
    <row r="6" spans="1:18" ht="42.75" x14ac:dyDescent="0.2">
      <c r="A6" s="1" t="s">
        <v>19</v>
      </c>
      <c r="B6" s="6" t="s">
        <v>20</v>
      </c>
      <c r="C6" s="2" t="s">
        <v>18</v>
      </c>
      <c r="D6" s="8" t="s">
        <v>54</v>
      </c>
      <c r="E6" s="2" t="s">
        <v>51</v>
      </c>
      <c r="F6" s="2" t="s">
        <v>51</v>
      </c>
      <c r="G6" s="2" t="s">
        <v>52</v>
      </c>
      <c r="H6" s="2" t="s">
        <v>53</v>
      </c>
      <c r="I6" s="2"/>
      <c r="J6" s="4"/>
      <c r="K6" s="12">
        <v>38.4</v>
      </c>
      <c r="L6" s="12"/>
      <c r="M6" s="12">
        <v>11.06</v>
      </c>
      <c r="N6" s="12"/>
      <c r="O6" s="13">
        <f>SUM(J6:N6)</f>
        <v>49.46</v>
      </c>
      <c r="P6" s="12"/>
      <c r="Q6" s="12"/>
      <c r="R6" s="13">
        <f>SUM(O6:Q6)</f>
        <v>49.46</v>
      </c>
    </row>
    <row r="7" spans="1:18" ht="42.75" x14ac:dyDescent="0.2">
      <c r="A7" s="1" t="s">
        <v>19</v>
      </c>
      <c r="B7" s="6" t="s">
        <v>20</v>
      </c>
      <c r="C7" s="2" t="s">
        <v>18</v>
      </c>
      <c r="D7" s="8" t="s">
        <v>62</v>
      </c>
      <c r="E7" s="2" t="s">
        <v>51</v>
      </c>
      <c r="F7" s="2" t="s">
        <v>51</v>
      </c>
      <c r="G7" s="2" t="s">
        <v>63</v>
      </c>
      <c r="H7" s="2" t="s">
        <v>64</v>
      </c>
      <c r="I7" s="2"/>
      <c r="J7" s="4"/>
      <c r="K7" s="12">
        <v>13.8</v>
      </c>
      <c r="L7" s="12"/>
      <c r="M7" s="12"/>
      <c r="N7" s="12"/>
      <c r="O7" s="13">
        <f t="shared" si="0"/>
        <v>13.8</v>
      </c>
      <c r="P7" s="12"/>
      <c r="Q7" s="12"/>
      <c r="R7" s="13">
        <f t="shared" si="1"/>
        <v>13.8</v>
      </c>
    </row>
    <row r="8" spans="1:18" ht="42.75" x14ac:dyDescent="0.2">
      <c r="A8" s="1" t="s">
        <v>19</v>
      </c>
      <c r="B8" s="6" t="s">
        <v>20</v>
      </c>
      <c r="C8" s="2" t="s">
        <v>18</v>
      </c>
      <c r="D8" s="8" t="s">
        <v>55</v>
      </c>
      <c r="E8" s="2" t="s">
        <v>51</v>
      </c>
      <c r="F8" s="2" t="s">
        <v>51</v>
      </c>
      <c r="G8" s="2" t="s">
        <v>56</v>
      </c>
      <c r="H8" s="2" t="s">
        <v>57</v>
      </c>
      <c r="I8" s="2">
        <v>1</v>
      </c>
      <c r="J8" s="4"/>
      <c r="K8" s="12">
        <v>65.2</v>
      </c>
      <c r="L8" s="12"/>
      <c r="M8" s="12"/>
      <c r="N8" s="12"/>
      <c r="O8" s="13">
        <f t="shared" si="0"/>
        <v>65.2</v>
      </c>
      <c r="P8" s="12">
        <v>39.82</v>
      </c>
      <c r="Q8" s="12"/>
      <c r="R8" s="13">
        <f>SUM(O8:Q8)</f>
        <v>105.02000000000001</v>
      </c>
    </row>
    <row r="9" spans="1:18" ht="42.75" x14ac:dyDescent="0.2">
      <c r="A9" s="1" t="s">
        <v>38</v>
      </c>
      <c r="B9" s="5" t="s">
        <v>27</v>
      </c>
      <c r="C9" s="2" t="s">
        <v>18</v>
      </c>
      <c r="D9" s="6" t="s">
        <v>24</v>
      </c>
      <c r="E9" s="5" t="s">
        <v>25</v>
      </c>
      <c r="F9" s="5" t="s">
        <v>26</v>
      </c>
      <c r="G9" s="5" t="s">
        <v>23</v>
      </c>
      <c r="H9" s="5"/>
      <c r="I9" s="5"/>
      <c r="J9" s="5"/>
      <c r="K9" s="14">
        <v>158.36000000000001</v>
      </c>
      <c r="L9" s="14"/>
      <c r="M9" s="14">
        <v>8.85</v>
      </c>
      <c r="N9" s="14"/>
      <c r="O9" s="13">
        <f t="shared" si="0"/>
        <v>167.21</v>
      </c>
      <c r="P9" s="14"/>
      <c r="Q9" s="14"/>
      <c r="R9" s="13">
        <f t="shared" si="1"/>
        <v>167.21</v>
      </c>
    </row>
    <row r="10" spans="1:18" ht="42.75" x14ac:dyDescent="0.2">
      <c r="A10" s="1" t="s">
        <v>39</v>
      </c>
      <c r="B10" s="5" t="s">
        <v>27</v>
      </c>
      <c r="C10" s="2" t="s">
        <v>18</v>
      </c>
      <c r="D10" s="6" t="s">
        <v>24</v>
      </c>
      <c r="E10" s="5" t="s">
        <v>25</v>
      </c>
      <c r="F10" s="5" t="s">
        <v>25</v>
      </c>
      <c r="G10" s="5" t="s">
        <v>23</v>
      </c>
      <c r="H10" s="5"/>
      <c r="I10" s="5"/>
      <c r="J10" s="5"/>
      <c r="K10" s="14">
        <v>88.8</v>
      </c>
      <c r="L10" s="14"/>
      <c r="M10" s="14"/>
      <c r="N10" s="14"/>
      <c r="O10" s="13">
        <f t="shared" si="0"/>
        <v>88.8</v>
      </c>
      <c r="P10" s="14"/>
      <c r="Q10" s="14"/>
      <c r="R10" s="13">
        <f t="shared" si="1"/>
        <v>88.8</v>
      </c>
    </row>
    <row r="11" spans="1:18" ht="42.75" x14ac:dyDescent="0.2">
      <c r="A11" s="1" t="s">
        <v>33</v>
      </c>
      <c r="B11" s="5" t="s">
        <v>27</v>
      </c>
      <c r="C11" s="2" t="s">
        <v>18</v>
      </c>
      <c r="D11" s="6" t="s">
        <v>24</v>
      </c>
      <c r="E11" s="5" t="s">
        <v>25</v>
      </c>
      <c r="F11" s="5" t="s">
        <v>25</v>
      </c>
      <c r="G11" s="5" t="s">
        <v>23</v>
      </c>
      <c r="H11" s="5"/>
      <c r="I11" s="5"/>
      <c r="J11" s="5"/>
      <c r="K11" s="14">
        <v>75.290000000000006</v>
      </c>
      <c r="L11" s="14"/>
      <c r="M11" s="14">
        <v>8.85</v>
      </c>
      <c r="N11" s="14"/>
      <c r="O11" s="13">
        <f t="shared" si="0"/>
        <v>84.14</v>
      </c>
      <c r="P11" s="14"/>
      <c r="Q11" s="14"/>
      <c r="R11" s="13">
        <f t="shared" si="1"/>
        <v>84.14</v>
      </c>
    </row>
    <row r="12" spans="1:18" ht="42.75" x14ac:dyDescent="0.2">
      <c r="A12" s="1" t="s">
        <v>29</v>
      </c>
      <c r="B12" s="5" t="s">
        <v>27</v>
      </c>
      <c r="C12" s="2" t="s">
        <v>18</v>
      </c>
      <c r="D12" s="6" t="s">
        <v>24</v>
      </c>
      <c r="E12" s="5" t="s">
        <v>25</v>
      </c>
      <c r="F12" s="5" t="s">
        <v>25</v>
      </c>
      <c r="G12" s="5" t="s">
        <v>23</v>
      </c>
      <c r="H12" s="5"/>
      <c r="I12" s="5"/>
      <c r="J12" s="5"/>
      <c r="K12" s="14">
        <f>80+5.52</f>
        <v>85.52</v>
      </c>
      <c r="L12" s="14"/>
      <c r="M12" s="14">
        <v>28.76</v>
      </c>
      <c r="N12" s="14"/>
      <c r="O12" s="13">
        <f t="shared" si="0"/>
        <v>114.28</v>
      </c>
      <c r="P12" s="14"/>
      <c r="Q12" s="14"/>
      <c r="R12" s="13">
        <f t="shared" si="1"/>
        <v>114.28</v>
      </c>
    </row>
    <row r="13" spans="1:18" ht="42.75" x14ac:dyDescent="0.2">
      <c r="A13" s="1" t="s">
        <v>40</v>
      </c>
      <c r="B13" s="5" t="s">
        <v>27</v>
      </c>
      <c r="C13" s="2" t="s">
        <v>18</v>
      </c>
      <c r="D13" s="6" t="s">
        <v>24</v>
      </c>
      <c r="E13" s="5" t="s">
        <v>28</v>
      </c>
      <c r="F13" s="5" t="s">
        <v>34</v>
      </c>
      <c r="G13" s="5" t="s">
        <v>23</v>
      </c>
      <c r="H13" s="5"/>
      <c r="I13" s="5"/>
      <c r="J13" s="5"/>
      <c r="K13" s="14">
        <f>13.6+301.92+124.79</f>
        <v>440.31000000000006</v>
      </c>
      <c r="L13" s="14"/>
      <c r="M13" s="14">
        <v>8.85</v>
      </c>
      <c r="N13" s="14"/>
      <c r="O13" s="13">
        <f t="shared" si="0"/>
        <v>449.16000000000008</v>
      </c>
      <c r="P13" s="14"/>
      <c r="Q13" s="14"/>
      <c r="R13" s="13">
        <f t="shared" si="1"/>
        <v>449.16000000000008</v>
      </c>
    </row>
    <row r="14" spans="1:18" ht="42.75" x14ac:dyDescent="0.2">
      <c r="A14" s="1" t="s">
        <v>41</v>
      </c>
      <c r="B14" s="5" t="s">
        <v>27</v>
      </c>
      <c r="C14" s="2" t="s">
        <v>18</v>
      </c>
      <c r="D14" s="6" t="s">
        <v>24</v>
      </c>
      <c r="E14" s="5" t="s">
        <v>25</v>
      </c>
      <c r="F14" s="5" t="s">
        <v>26</v>
      </c>
      <c r="G14" s="5" t="s">
        <v>23</v>
      </c>
      <c r="H14" s="5"/>
      <c r="I14" s="5"/>
      <c r="J14" s="5"/>
      <c r="K14" s="14">
        <v>135.19999999999999</v>
      </c>
      <c r="L14" s="14"/>
      <c r="M14" s="14">
        <v>8.85</v>
      </c>
      <c r="N14" s="14"/>
      <c r="O14" s="13">
        <f t="shared" si="0"/>
        <v>144.04999999999998</v>
      </c>
      <c r="P14" s="14"/>
      <c r="Q14" s="14"/>
      <c r="R14" s="13">
        <f t="shared" si="1"/>
        <v>144.04999999999998</v>
      </c>
    </row>
    <row r="15" spans="1:18" ht="42.75" x14ac:dyDescent="0.2">
      <c r="A15" s="1" t="s">
        <v>32</v>
      </c>
      <c r="B15" s="5" t="s">
        <v>27</v>
      </c>
      <c r="C15" s="2" t="s">
        <v>18</v>
      </c>
      <c r="D15" s="5" t="s">
        <v>35</v>
      </c>
      <c r="E15" s="5" t="s">
        <v>46</v>
      </c>
      <c r="F15" s="5" t="s">
        <v>46</v>
      </c>
      <c r="G15" s="5" t="s">
        <v>47</v>
      </c>
      <c r="H15" s="5"/>
      <c r="I15" s="5"/>
      <c r="J15" s="5"/>
      <c r="K15" s="14">
        <v>29.28</v>
      </c>
      <c r="L15" s="14"/>
      <c r="M15" s="14"/>
      <c r="N15" s="14"/>
      <c r="O15" s="13">
        <f t="shared" si="0"/>
        <v>29.28</v>
      </c>
      <c r="P15" s="14"/>
      <c r="Q15" s="14"/>
      <c r="R15" s="13">
        <f t="shared" si="1"/>
        <v>29.28</v>
      </c>
    </row>
    <row r="16" spans="1:18" ht="42.75" x14ac:dyDescent="0.2">
      <c r="A16" s="1" t="s">
        <v>31</v>
      </c>
      <c r="B16" s="5" t="s">
        <v>27</v>
      </c>
      <c r="C16" s="2" t="s">
        <v>18</v>
      </c>
      <c r="D16" s="5" t="s">
        <v>35</v>
      </c>
      <c r="E16" s="5" t="s">
        <v>28</v>
      </c>
      <c r="F16" s="5" t="s">
        <v>28</v>
      </c>
      <c r="G16" s="5" t="s">
        <v>36</v>
      </c>
      <c r="H16" s="5"/>
      <c r="I16" s="5"/>
      <c r="J16" s="5"/>
      <c r="K16" s="14">
        <v>49.6</v>
      </c>
      <c r="L16" s="14"/>
      <c r="M16" s="14"/>
      <c r="N16" s="14"/>
      <c r="O16" s="13">
        <f t="shared" si="0"/>
        <v>49.6</v>
      </c>
      <c r="P16" s="14"/>
      <c r="Q16" s="14"/>
      <c r="R16" s="13">
        <f t="shared" si="1"/>
        <v>49.6</v>
      </c>
    </row>
    <row r="17" spans="1:18" ht="42.75" x14ac:dyDescent="0.2">
      <c r="A17" s="1" t="s">
        <v>31</v>
      </c>
      <c r="B17" s="5" t="s">
        <v>27</v>
      </c>
      <c r="C17" s="2" t="s">
        <v>18</v>
      </c>
      <c r="D17" s="5" t="s">
        <v>35</v>
      </c>
      <c r="E17" s="5" t="s">
        <v>22</v>
      </c>
      <c r="F17" s="5" t="s">
        <v>22</v>
      </c>
      <c r="G17" s="5" t="s">
        <v>36</v>
      </c>
      <c r="H17" s="5"/>
      <c r="I17" s="5"/>
      <c r="J17" s="5"/>
      <c r="K17" s="14">
        <v>47.28</v>
      </c>
      <c r="L17" s="14"/>
      <c r="M17" s="14"/>
      <c r="N17" s="14"/>
      <c r="O17" s="13">
        <f t="shared" si="0"/>
        <v>47.28</v>
      </c>
      <c r="P17" s="14"/>
      <c r="Q17" s="14"/>
      <c r="R17" s="13">
        <f t="shared" si="1"/>
        <v>47.28</v>
      </c>
    </row>
    <row r="18" spans="1:18" ht="42.75" x14ac:dyDescent="0.2">
      <c r="A18" s="1" t="s">
        <v>30</v>
      </c>
      <c r="B18" s="5" t="s">
        <v>27</v>
      </c>
      <c r="C18" s="2" t="s">
        <v>18</v>
      </c>
      <c r="D18" s="5" t="s">
        <v>48</v>
      </c>
      <c r="E18" s="5" t="s">
        <v>22</v>
      </c>
      <c r="F18" s="5" t="s">
        <v>22</v>
      </c>
      <c r="G18" s="5" t="s">
        <v>37</v>
      </c>
      <c r="H18" s="5"/>
      <c r="I18" s="5"/>
      <c r="J18" s="5"/>
      <c r="K18" s="14">
        <v>19.2</v>
      </c>
      <c r="L18" s="14"/>
      <c r="M18" s="14"/>
      <c r="N18" s="14"/>
      <c r="O18" s="13">
        <f t="shared" si="0"/>
        <v>19.2</v>
      </c>
      <c r="P18" s="14"/>
      <c r="Q18" s="14"/>
      <c r="R18" s="13">
        <f t="shared" si="1"/>
        <v>19.2</v>
      </c>
    </row>
    <row r="19" spans="1:18" ht="42.75" x14ac:dyDescent="0.2">
      <c r="A19" s="1" t="s">
        <v>49</v>
      </c>
      <c r="B19" s="5" t="s">
        <v>27</v>
      </c>
      <c r="C19" s="2" t="s">
        <v>18</v>
      </c>
      <c r="D19" s="6" t="s">
        <v>24</v>
      </c>
      <c r="E19" s="5" t="s">
        <v>25</v>
      </c>
      <c r="F19" s="5" t="s">
        <v>26</v>
      </c>
      <c r="G19" s="5" t="s">
        <v>23</v>
      </c>
      <c r="H19" s="5"/>
      <c r="I19" s="5"/>
      <c r="J19" s="5"/>
      <c r="K19" s="14">
        <v>120</v>
      </c>
      <c r="L19" s="14"/>
      <c r="M19" s="14"/>
      <c r="N19" s="14"/>
      <c r="O19" s="13">
        <f t="shared" si="0"/>
        <v>120</v>
      </c>
      <c r="P19" s="14"/>
      <c r="Q19" s="14"/>
      <c r="R19" s="13">
        <f t="shared" si="1"/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Jan-March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2024-04-29T20:36:30Z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